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chartsheets/sheet5.xml" ContentType="application/vnd.openxmlformats-officedocument.spreadsheetml.chartsheet+xml"/>
  <Override PartName="/xl/chartsheets/sheet6.xml" ContentType="application/vnd.openxmlformats-officedocument.spreadsheetml.chartsheet+xml"/>
  <Override PartName="/xl/chartsheets/sheet7.xml" ContentType="application/vnd.openxmlformats-officedocument.spreadsheetml.chartsheet+xml"/>
  <Override PartName="/xl/chartsheets/sheet8.xml" ContentType="application/vnd.openxmlformats-officedocument.spreadsheetml.chartsheet+xml"/>
  <Override PartName="/xl/chartsheets/sheet9.xml" ContentType="application/vnd.openxmlformats-officedocument.spreadsheetml.chartsheet+xml"/>
  <Override PartName="/xl/chartsheets/sheet10.xml" ContentType="application/vnd.openxmlformats-officedocument.spreadsheetml.chartsheet+xml"/>
  <Override PartName="/xl/chartsheets/sheet11.xml" ContentType="application/vnd.openxmlformats-officedocument.spreadsheetml.chartsheet+xml"/>
  <Override PartName="/xl/chartsheets/sheet12.xml" ContentType="application/vnd.openxmlformats-officedocument.spreadsheetml.chartsheet+xml"/>
  <Override PartName="/xl/chartsheets/sheet13.xml" ContentType="application/vnd.openxmlformats-officedocument.spreadsheetml.chartsheet+xml"/>
  <Override PartName="/xl/chartsheets/sheet14.xml" ContentType="application/vnd.openxmlformats-officedocument.spreadsheetml.chartsheet+xml"/>
  <Override PartName="/xl/chartsheets/sheet15.xml" ContentType="application/vnd.openxmlformats-officedocument.spreadsheetml.chartsheet+xml"/>
  <Override PartName="/xl/chartsheets/sheet16.xml" ContentType="application/vnd.openxmlformats-officedocument.spreadsheetml.chartsheet+xml"/>
  <Override PartName="/xl/chartsheets/sheet17.xml" ContentType="application/vnd.openxmlformats-officedocument.spreadsheetml.chartsheet+xml"/>
  <Override PartName="/xl/chartsheets/sheet18.xml" ContentType="application/vnd.openxmlformats-officedocument.spreadsheetml.chartsheet+xml"/>
  <Override PartName="/xl/chartsheets/sheet19.xml" ContentType="application/vnd.openxmlformats-officedocument.spreadsheetml.chart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harts/chart3.xml" ContentType="application/vnd.openxmlformats-officedocument.drawingml.chart+xml"/>
  <Override PartName="/xl/drawings/drawing7.xml" ContentType="application/vnd.openxmlformats-officedocument.drawingml.chartshapes+xml"/>
  <Override PartName="/xl/drawings/drawing8.xml" ContentType="application/vnd.openxmlformats-officedocument.drawing+xml"/>
  <Override PartName="/xl/charts/chart4.xml" ContentType="application/vnd.openxmlformats-officedocument.drawingml.chart+xml"/>
  <Override PartName="/xl/drawings/drawing9.xml" ContentType="application/vnd.openxmlformats-officedocument.drawingml.chartshapes+xml"/>
  <Override PartName="/xl/drawings/drawing10.xml" ContentType="application/vnd.openxmlformats-officedocument.drawing+xml"/>
  <Override PartName="/xl/charts/chart5.xml" ContentType="application/vnd.openxmlformats-officedocument.drawingml.chart+xml"/>
  <Override PartName="/xl/drawings/drawing11.xml" ContentType="application/vnd.openxmlformats-officedocument.drawingml.chartshapes+xml"/>
  <Override PartName="/xl/drawings/drawing12.xml" ContentType="application/vnd.openxmlformats-officedocument.drawing+xml"/>
  <Override PartName="/xl/charts/chart6.xml" ContentType="application/vnd.openxmlformats-officedocument.drawingml.chart+xml"/>
  <Override PartName="/xl/drawings/drawing13.xml" ContentType="application/vnd.openxmlformats-officedocument.drawingml.chartshapes+xml"/>
  <Override PartName="/xl/drawings/drawing14.xml" ContentType="application/vnd.openxmlformats-officedocument.drawing+xml"/>
  <Override PartName="/xl/charts/chart7.xml" ContentType="application/vnd.openxmlformats-officedocument.drawingml.chart+xml"/>
  <Override PartName="/xl/drawings/drawing15.xml" ContentType="application/vnd.openxmlformats-officedocument.drawingml.chartshapes+xml"/>
  <Override PartName="/xl/drawings/drawing16.xml" ContentType="application/vnd.openxmlformats-officedocument.drawing+xml"/>
  <Override PartName="/xl/charts/chart8.xml" ContentType="application/vnd.openxmlformats-officedocument.drawingml.chart+xml"/>
  <Override PartName="/xl/drawings/drawing17.xml" ContentType="application/vnd.openxmlformats-officedocument.drawingml.chartshapes+xml"/>
  <Override PartName="/xl/drawings/drawing18.xml" ContentType="application/vnd.openxmlformats-officedocument.drawing+xml"/>
  <Override PartName="/xl/charts/chart9.xml" ContentType="application/vnd.openxmlformats-officedocument.drawingml.chart+xml"/>
  <Override PartName="/xl/drawings/drawing19.xml" ContentType="application/vnd.openxmlformats-officedocument.drawingml.chartshapes+xml"/>
  <Override PartName="/xl/drawings/drawing20.xml" ContentType="application/vnd.openxmlformats-officedocument.drawing+xml"/>
  <Override PartName="/xl/charts/chart10.xml" ContentType="application/vnd.openxmlformats-officedocument.drawingml.chart+xml"/>
  <Override PartName="/xl/drawings/drawing21.xml" ContentType="application/vnd.openxmlformats-officedocument.drawingml.chartshapes+xml"/>
  <Override PartName="/xl/drawings/drawing22.xml" ContentType="application/vnd.openxmlformats-officedocument.drawing+xml"/>
  <Override PartName="/xl/charts/chart11.xml" ContentType="application/vnd.openxmlformats-officedocument.drawingml.chart+xml"/>
  <Override PartName="/xl/drawings/drawing23.xml" ContentType="application/vnd.openxmlformats-officedocument.drawingml.chartshapes+xml"/>
  <Override PartName="/xl/drawings/drawing24.xml" ContentType="application/vnd.openxmlformats-officedocument.drawing+xml"/>
  <Override PartName="/xl/charts/chart12.xml" ContentType="application/vnd.openxmlformats-officedocument.drawingml.chart+xml"/>
  <Override PartName="/xl/drawings/drawing25.xml" ContentType="application/vnd.openxmlformats-officedocument.drawingml.chartshapes+xml"/>
  <Override PartName="/xl/drawings/drawing26.xml" ContentType="application/vnd.openxmlformats-officedocument.drawing+xml"/>
  <Override PartName="/xl/charts/chart13.xml" ContentType="application/vnd.openxmlformats-officedocument.drawingml.chart+xml"/>
  <Override PartName="/xl/drawings/drawing27.xml" ContentType="application/vnd.openxmlformats-officedocument.drawingml.chartshapes+xml"/>
  <Override PartName="/xl/drawings/drawing28.xml" ContentType="application/vnd.openxmlformats-officedocument.drawing+xml"/>
  <Override PartName="/xl/charts/chart14.xml" ContentType="application/vnd.openxmlformats-officedocument.drawingml.chart+xml"/>
  <Override PartName="/xl/drawings/drawing29.xml" ContentType="application/vnd.openxmlformats-officedocument.drawingml.chartshapes+xml"/>
  <Override PartName="/xl/drawings/drawing30.xml" ContentType="application/vnd.openxmlformats-officedocument.drawing+xml"/>
  <Override PartName="/xl/charts/chart15.xml" ContentType="application/vnd.openxmlformats-officedocument.drawingml.chart+xml"/>
  <Override PartName="/xl/drawings/drawing31.xml" ContentType="application/vnd.openxmlformats-officedocument.drawingml.chartshapes+xml"/>
  <Override PartName="/xl/drawings/drawing32.xml" ContentType="application/vnd.openxmlformats-officedocument.drawing+xml"/>
  <Override PartName="/xl/charts/chart16.xml" ContentType="application/vnd.openxmlformats-officedocument.drawingml.chart+xml"/>
  <Override PartName="/xl/drawings/drawing33.xml" ContentType="application/vnd.openxmlformats-officedocument.drawingml.chartshapes+xml"/>
  <Override PartName="/xl/drawings/drawing34.xml" ContentType="application/vnd.openxmlformats-officedocument.drawing+xml"/>
  <Override PartName="/xl/charts/chart17.xml" ContentType="application/vnd.openxmlformats-officedocument.drawingml.chart+xml"/>
  <Override PartName="/xl/drawings/drawing35.xml" ContentType="application/vnd.openxmlformats-officedocument.drawingml.chartshapes+xml"/>
  <Override PartName="/xl/drawings/drawing36.xml" ContentType="application/vnd.openxmlformats-officedocument.drawing+xml"/>
  <Override PartName="/xl/charts/chart18.xml" ContentType="application/vnd.openxmlformats-officedocument.drawingml.chart+xml"/>
  <Override PartName="/xl/drawings/drawing37.xml" ContentType="application/vnd.openxmlformats-officedocument.drawingml.chartshapes+xml"/>
  <Override PartName="/xl/drawings/drawing38.xml" ContentType="application/vnd.openxmlformats-officedocument.drawing+xml"/>
  <Override PartName="/xl/charts/chart19.xml" ContentType="application/vnd.openxmlformats-officedocument.drawingml.chart+xml"/>
  <Override PartName="/xl/drawings/drawing39.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pc\Desktop\فروردین\فرم ها\"/>
    </mc:Choice>
  </mc:AlternateContent>
  <workbookProtection workbookPassword="CE22" lockStructure="1"/>
  <bookViews>
    <workbookView xWindow="0" yWindow="0" windowWidth="20490" windowHeight="6555"/>
  </bookViews>
  <sheets>
    <sheet name="دستورالعمل" sheetId="24" r:id="rId1"/>
    <sheet name="فرم ثبت حادثه ناشی از کار" sheetId="25" r:id="rId2"/>
    <sheet name="شاخص" sheetId="3" r:id="rId3"/>
    <sheet name="شاخص بروز آسیب های مرتبط با کار" sheetId="23" r:id="rId4"/>
    <sheet name="شاخص شاغلين آسيب ديده منطقه" sheetId="4" r:id="rId5"/>
    <sheet name="شاخص محل مراجعه مصدومین" sheetId="5" r:id="rId6"/>
    <sheet name="شاخص سني مصدومين" sheetId="6" r:id="rId7"/>
    <sheet name="شاخص جنسیت مصدومین" sheetId="7" r:id="rId8"/>
    <sheet name="شاخص سطح سواد مصدومين" sheetId="8" r:id="rId9"/>
    <sheet name="شاخص ناحيه آسیب دیده" sheetId="9" r:id="rId10"/>
    <sheet name="شاخص مصدوميت از ناحيه سر" sheetId="10" r:id="rId11"/>
    <sheet name="شاخص مصدوميت از ناحيه گردن" sheetId="11" r:id="rId12"/>
    <sheet name="شاخص مصدوميت اندام فوقاني" sheetId="12" r:id="rId13"/>
    <sheet name="شاخص مصدوميت ناحيه تنه" sheetId="13" r:id="rId14"/>
    <sheet name="شاخص مصدوميت اندام تحتاني" sheetId="14" r:id="rId15"/>
    <sheet name="شاخص مصدوميت چند نقطه از بدن" sheetId="15" r:id="rId16"/>
    <sheet name="شاخص بروز حوادث در سه دهه ماه" sheetId="16" r:id="rId17"/>
    <sheet name="شاخص فصلي حوادث" sheetId="17" r:id="rId18"/>
    <sheet name="شاخص ماهانه حوادث " sheetId="18" r:id="rId19"/>
    <sheet name="شاخص شيفت كاري حوادث" sheetId="19" r:id="rId20"/>
    <sheet name="شاخص علت حوادث" sheetId="20" r:id="rId21"/>
    <sheet name="شاخص نتايج حوادث" sheetId="21" r:id="rId22"/>
  </sheets>
  <definedNames>
    <definedName name="_xlnm._FilterDatabase" localSheetId="1" hidden="1">'فرم ثبت حادثه ناشی از کار'!$A$10:$CR$10</definedName>
    <definedName name="جنس" comment="موئنث">#REF!</definedName>
    <definedName name="خراسان">#REF!</definedName>
    <definedName name="مازندران">#REF!</definedName>
    <definedName name="يزد">#REF!</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1" i="25" l="1"/>
  <c r="B2" i="3"/>
  <c r="B20" i="3"/>
  <c r="C1" i="25"/>
  <c r="B6" i="3"/>
  <c r="B5" i="3"/>
  <c r="B45" i="3"/>
  <c r="B35" i="3"/>
  <c r="B42" i="3"/>
  <c r="B53" i="3"/>
  <c r="B68" i="3"/>
  <c r="B60" i="3"/>
  <c r="B111" i="3"/>
  <c r="B109" i="3"/>
  <c r="B107" i="3"/>
  <c r="B105" i="3"/>
  <c r="B103" i="3"/>
  <c r="B101" i="3"/>
  <c r="B99" i="3"/>
  <c r="B97" i="3"/>
  <c r="B95" i="3"/>
  <c r="B93" i="3"/>
  <c r="B91" i="3"/>
  <c r="B89" i="3"/>
  <c r="B87" i="3"/>
  <c r="B85" i="3"/>
  <c r="B83" i="3"/>
  <c r="B81" i="3"/>
  <c r="B79" i="3"/>
  <c r="B77" i="3"/>
  <c r="B75" i="3"/>
  <c r="B73" i="3"/>
  <c r="B71" i="3"/>
  <c r="B69" i="3"/>
  <c r="B67" i="3"/>
  <c r="B65" i="3"/>
  <c r="B63" i="3"/>
  <c r="B61" i="3"/>
  <c r="B59" i="3"/>
  <c r="B57" i="3"/>
  <c r="B55" i="3"/>
  <c r="B51" i="3"/>
  <c r="B49" i="3"/>
  <c r="B47" i="3"/>
  <c r="B43" i="3"/>
  <c r="B41" i="3"/>
  <c r="B39" i="3"/>
  <c r="B37" i="3"/>
  <c r="B33" i="3"/>
  <c r="B31" i="3"/>
  <c r="B29" i="3"/>
  <c r="B27" i="3"/>
  <c r="B25" i="3"/>
  <c r="B23" i="3"/>
  <c r="B21" i="3"/>
  <c r="B74" i="3"/>
  <c r="B72" i="3"/>
  <c r="B70" i="3"/>
  <c r="B66" i="3"/>
  <c r="B64" i="3"/>
  <c r="B62" i="3"/>
  <c r="B58" i="3"/>
  <c r="B56" i="3"/>
  <c r="B54" i="3"/>
  <c r="B52" i="3"/>
  <c r="B50" i="3"/>
  <c r="B48" i="3"/>
  <c r="B46" i="3"/>
  <c r="B44" i="3"/>
  <c r="B40" i="3"/>
  <c r="B38" i="3"/>
  <c r="B36" i="3"/>
  <c r="B34" i="3"/>
  <c r="B32" i="3"/>
  <c r="B30" i="3"/>
  <c r="B28" i="3"/>
  <c r="B24" i="3"/>
  <c r="B110" i="3"/>
  <c r="B108" i="3"/>
  <c r="B106" i="3"/>
  <c r="B104" i="3"/>
  <c r="B102" i="3"/>
  <c r="B100" i="3"/>
  <c r="B98" i="3"/>
  <c r="B96" i="3"/>
  <c r="B94" i="3"/>
  <c r="B92" i="3"/>
  <c r="B90" i="3"/>
  <c r="B88" i="3"/>
  <c r="B86" i="3"/>
  <c r="B84" i="3"/>
  <c r="B82" i="3"/>
  <c r="B80" i="3"/>
  <c r="B78" i="3"/>
  <c r="B76" i="3"/>
  <c r="B26" i="3"/>
  <c r="B22" i="3"/>
  <c r="B18" i="3"/>
  <c r="B16" i="3"/>
  <c r="B14" i="3"/>
  <c r="B4" i="3"/>
  <c r="B19" i="3"/>
  <c r="B17" i="3"/>
  <c r="B15" i="3"/>
  <c r="B13" i="3"/>
  <c r="B11" i="3"/>
  <c r="B9" i="3"/>
  <c r="B7" i="3"/>
  <c r="B3" i="3"/>
  <c r="B12" i="3"/>
  <c r="B10" i="3"/>
  <c r="B8" i="3"/>
</calcChain>
</file>

<file path=xl/sharedStrings.xml><?xml version="1.0" encoding="utf-8"?>
<sst xmlns="http://schemas.openxmlformats.org/spreadsheetml/2006/main" count="285" uniqueCount="246">
  <si>
    <t>ردیف</t>
  </si>
  <si>
    <t>ساعت</t>
  </si>
  <si>
    <t>محل مراجعه</t>
  </si>
  <si>
    <t>تعداد کل شاغلین</t>
  </si>
  <si>
    <t>کد ملی مصدوم</t>
  </si>
  <si>
    <t>کد ملی سرپرست خانوار</t>
  </si>
  <si>
    <t xml:space="preserve">سن </t>
  </si>
  <si>
    <t>جنس</t>
  </si>
  <si>
    <t>تحصیلات</t>
  </si>
  <si>
    <t>تاریخ شروع</t>
  </si>
  <si>
    <t>علت آسیب</t>
  </si>
  <si>
    <t>سایر</t>
  </si>
  <si>
    <t>چشم</t>
  </si>
  <si>
    <t>سر</t>
  </si>
  <si>
    <t>دست</t>
  </si>
  <si>
    <t>انگشتان پا</t>
  </si>
  <si>
    <t>انگشتان دست</t>
  </si>
  <si>
    <t>مچ دست</t>
  </si>
  <si>
    <t>ستون فقرات</t>
  </si>
  <si>
    <t>محل ارجاع</t>
  </si>
  <si>
    <t>نشاني كارگاه</t>
  </si>
  <si>
    <t>روز</t>
  </si>
  <si>
    <t>ماه</t>
  </si>
  <si>
    <t>سال</t>
  </si>
  <si>
    <t>دقيقه</t>
  </si>
  <si>
    <t>نام كارگاه/ واحد شغلي</t>
  </si>
  <si>
    <t>نام کارفرما/مدير</t>
  </si>
  <si>
    <t>مشخصات محل وقوع حادثه</t>
  </si>
  <si>
    <t>آدرس محل سكونت</t>
  </si>
  <si>
    <t>تاریخ پايان</t>
  </si>
  <si>
    <t>محل دقيق حادثه</t>
  </si>
  <si>
    <t>جمجمه</t>
  </si>
  <si>
    <t>گوش</t>
  </si>
  <si>
    <t>دهان</t>
  </si>
  <si>
    <t>صورت</t>
  </si>
  <si>
    <t>گردن</t>
  </si>
  <si>
    <t>گلو</t>
  </si>
  <si>
    <t>مهره های گردن</t>
  </si>
  <si>
    <t>اندام فوقانی</t>
  </si>
  <si>
    <t>بازو</t>
  </si>
  <si>
    <t>شانه</t>
  </si>
  <si>
    <t>ساعد</t>
  </si>
  <si>
    <t>تنه</t>
  </si>
  <si>
    <t>قفسه سینه</t>
  </si>
  <si>
    <t>پشت</t>
  </si>
  <si>
    <t>شکم</t>
  </si>
  <si>
    <t>لگن</t>
  </si>
  <si>
    <t>اندام تحتانی</t>
  </si>
  <si>
    <t>پا</t>
  </si>
  <si>
    <t>ران</t>
  </si>
  <si>
    <t>زانو</t>
  </si>
  <si>
    <t>مچ پا</t>
  </si>
  <si>
    <t>اندام تناسلی</t>
  </si>
  <si>
    <t>چند نقطه از بدن</t>
  </si>
  <si>
    <t>صدمات عمومی سیستم</t>
  </si>
  <si>
    <t>عصبی</t>
  </si>
  <si>
    <t>سیستم گوارش</t>
  </si>
  <si>
    <t>سیستم تنفسی</t>
  </si>
  <si>
    <t>دستگاه گردش خون</t>
  </si>
  <si>
    <t>محل نامشخص</t>
  </si>
  <si>
    <t>سایر موارد با ذکر علت</t>
  </si>
  <si>
    <t>شرح واقعه به اختصار</t>
  </si>
  <si>
    <t>نتایج</t>
  </si>
  <si>
    <t>سمت</t>
  </si>
  <si>
    <t>نام و نام خانوادگی مصدوم</t>
  </si>
  <si>
    <t>مشخصات شغل(های) فعلی مصدوم</t>
  </si>
  <si>
    <t>عنوان شغل 2 فعلی</t>
  </si>
  <si>
    <t>عنوان شغل 1 فعلی</t>
  </si>
  <si>
    <t>عنوان شغل 2 قبلی</t>
  </si>
  <si>
    <t>عنوان شغل 1 قبلی</t>
  </si>
  <si>
    <t>مشخصات شغل(های) قبلی مصدوم</t>
  </si>
  <si>
    <t>عضو یا اعضای آسيب دیده ( در زیر هرکدام از اعضای آسیب دیده علامت * را وارد کنید)</t>
  </si>
  <si>
    <t>نام و نام خانوادگی تکمیل کننده</t>
  </si>
  <si>
    <t>تاریخ و زمان وقوع حادثه</t>
  </si>
  <si>
    <t>تاریخ و زمان مراجعه</t>
  </si>
  <si>
    <t>ذكر نام محل مراجعه</t>
  </si>
  <si>
    <t>تعداد شاغلين آسيب ديده:</t>
  </si>
  <si>
    <t>درصد مصدومان مراجعه كننده به خانه بهداشت كارگري</t>
  </si>
  <si>
    <t>درصد مصدومان مراجعه كننده به ايستگاه بهگر</t>
  </si>
  <si>
    <t>درصد مصدومان مراجعه كننده به مركز بهداشت كار</t>
  </si>
  <si>
    <t>درصد مصدومان مراجعه كننده به مركز بهداشتي درماني شهري</t>
  </si>
  <si>
    <t>درصد مصدومان مراجعه كننده به مركز بهداشتي درماني روستايي</t>
  </si>
  <si>
    <t>درصد مصدومان مراجعه كننده به خانه بهداشت روستايي</t>
  </si>
  <si>
    <t>درصد مصدومان مراجعه كننده به اورژانس</t>
  </si>
  <si>
    <t>درصد مصدومان مراجعه كننده به بيمارستان دولتي</t>
  </si>
  <si>
    <t>درصد مصدومان مراجعه كننده به بيمارستان/كلينيك خصوصي</t>
  </si>
  <si>
    <t>درصد مصدومان مراجعه كننده به مطب</t>
  </si>
  <si>
    <t>درصد مصدومان مراجعه كننده به درمانگاه تامين اجتماعي</t>
  </si>
  <si>
    <t>درصد مصدومان مراجعه كننده به درمانگاه ها</t>
  </si>
  <si>
    <t>درصد مصدومان مراجعه كننده به پزشكي قانوني</t>
  </si>
  <si>
    <t>درصد مصدومان مراجعه كننده به ساير موارد</t>
  </si>
  <si>
    <t>درصد مصدومان كمتر از 15 سال سن</t>
  </si>
  <si>
    <t>درصد مصدومان بين 31 تا 45 سال</t>
  </si>
  <si>
    <t>درصد مصدومان بين 46 تا 60 سال</t>
  </si>
  <si>
    <t>درصد مصدومان 61 سال و بيشتر</t>
  </si>
  <si>
    <t>درصد مصدومان بين 16 تا 30 سال</t>
  </si>
  <si>
    <t>درصد مصدومان با جنسيت مذكر</t>
  </si>
  <si>
    <t>درصد مصدومان با جنسيت مؤنث</t>
  </si>
  <si>
    <t>درصد مصدومان با سطح سواد ابتدايي/نهضت</t>
  </si>
  <si>
    <t>درصد مصدومان با سطح سواد راهنمايي</t>
  </si>
  <si>
    <t>درصد مصدومان با سطح سواد دبيرستان</t>
  </si>
  <si>
    <t>درصد مصدومان با سطح سواد دانشگاهي</t>
  </si>
  <si>
    <t>درصد مصدومان با سطح سواد دكتراي تخصصي و فوق دكترا</t>
  </si>
  <si>
    <t>درصد مصدومان با سطح سواد ساير</t>
  </si>
  <si>
    <t>درصد مصدومان با سطح سواد بي سواد</t>
  </si>
  <si>
    <t>درصد مصدومان آسيب ديده از ناحيه سر</t>
  </si>
  <si>
    <t>درصد مصدوماني كه جمجمه آنها آسيب ديده</t>
  </si>
  <si>
    <t>درصد مصدوماني كه گوش آنها آسيب ديده</t>
  </si>
  <si>
    <t>درصد مصدوماني كه چشم آنها آسيب ديده</t>
  </si>
  <si>
    <t>درصد مصدوماني كه دهان آنها آسيب ديده</t>
  </si>
  <si>
    <t>درصد مصدوماني كه صورت آنها آسيب ديده</t>
  </si>
  <si>
    <t>درصد مصدوماني كه ساير نواحي سر آنها آسيب ديده</t>
  </si>
  <si>
    <t>درصد مصدومان آسيب ديده از ناحيه گردن</t>
  </si>
  <si>
    <t>درصد مصدوماني كه گلوي آنها آسيب ديده</t>
  </si>
  <si>
    <t>درصد مصدوماني كه مهره هاي گردن آنها آسيب ديده</t>
  </si>
  <si>
    <t>درصد مصدومان آسيب ديده از ناحيه اندام فوقاني</t>
  </si>
  <si>
    <t>درصد مصدوماني كه دست آنها آسيب ديده</t>
  </si>
  <si>
    <t>درصد مصدوماني كه انگشتان دست آنها آسيب ديده</t>
  </si>
  <si>
    <t>درصد مصدوماني كه مچ دست آنها آسيب ديده</t>
  </si>
  <si>
    <t>درصد مصدوماني كه بازو آنها آسيب ديده</t>
  </si>
  <si>
    <t>درصد مصدوماني كه شانه آنها آسيب ديده</t>
  </si>
  <si>
    <t>درصد مصدوماني كه ساعد آنها آسيب ديده</t>
  </si>
  <si>
    <t>درصد مصدوماني كه ساير نواحي اندام فوقاني آنها آسيب ديده</t>
  </si>
  <si>
    <t>درصد مصدومان آسيب ديده از ناحيه تنه</t>
  </si>
  <si>
    <t>درصد مصدومان آسيب ديده از ناحيه اندام تحتاني</t>
  </si>
  <si>
    <t>درصد مصدوماني كه قفسه سينه آنها آسيب ديده</t>
  </si>
  <si>
    <t>درصد مصدوماني كه ستون فقرات آنها آسيب ديده</t>
  </si>
  <si>
    <t>درصد مصدوماني كه پشت آنها آسيب ديده</t>
  </si>
  <si>
    <t>درصد مصدوماني كه شكم آنها آسيب ديده</t>
  </si>
  <si>
    <t>درصد مصدوماني كه لگن آنها آسيب ديده</t>
  </si>
  <si>
    <t>درصد مصدوماني كه ساير نواحي تنه آنها آسيب ديده</t>
  </si>
  <si>
    <t>درصد مصدوماني كه پاي آنها آسيب ديده</t>
  </si>
  <si>
    <t>درصد مصدوماني كه انگشتان پاي آنها آسيب ديده</t>
  </si>
  <si>
    <t>درصد مصدوماني كه ران آنها آسيب ديده</t>
  </si>
  <si>
    <t>درصد مصدوماني كه زانو آنها آسيب ديده</t>
  </si>
  <si>
    <t>درصد مصدوماني كه مچ پاي آنها آسيب ديده</t>
  </si>
  <si>
    <t>درصد مصدوماني كه اندام تناسلي آنها آسيب ديده</t>
  </si>
  <si>
    <t>درصد مصدوماني كه ساير نواحي اندام تحتاني آنها آسيب ديده</t>
  </si>
  <si>
    <t>درصد مصدوماني كه دچار صدمات عمومي سيستم شده اند</t>
  </si>
  <si>
    <t>درصد مصدوماني كه چند نقطه از بدن آنها آسيب ديده</t>
  </si>
  <si>
    <t>درصد مصدوماني كه چند سيستم عصبي آنها آسيب ديده</t>
  </si>
  <si>
    <t>درصد مصدوماني كه سيستم گوارشي آنها آسيب ديده</t>
  </si>
  <si>
    <t>درصد مصدوماني كه سيستم تنفسي آنها آسيب ديده</t>
  </si>
  <si>
    <t>درصد مصدوماني كه دستگاه گردش خون آنها آسيب ديده</t>
  </si>
  <si>
    <t>درصد مصدوماني كه محل آسيب ديده آنها نامشخص است</t>
  </si>
  <si>
    <t>درصد حوادث رخ داده در 10 روز نخست هر ماه</t>
  </si>
  <si>
    <t>درصد حوادث رخ داده در 10 روز دوم هر ماه</t>
  </si>
  <si>
    <t>درصد حوادث رخ داده در 10 روز سوم هر ماه</t>
  </si>
  <si>
    <t>درصد حوادث رخ داده در فصل بهار</t>
  </si>
  <si>
    <t>درصد حوادث رخ داده در فروردين ماه</t>
  </si>
  <si>
    <t>درصد حوادث رخ داده در ارديبهشت ماه</t>
  </si>
  <si>
    <t>درصد حوادث رخ داده در خرداد ماه</t>
  </si>
  <si>
    <t>درصد حوادث رخ داده در فصل تابستان</t>
  </si>
  <si>
    <t>درصد حوادث رخ داده در تير ماه</t>
  </si>
  <si>
    <t>درصد حوادث رخ داده در مرداد ماه</t>
  </si>
  <si>
    <t>درصد حوادث رخ داده در شهريور ماه</t>
  </si>
  <si>
    <t>درصد حوادث رخ داده در فصل پاييز</t>
  </si>
  <si>
    <t>درصد حوادث رخ داده در مهر ماه</t>
  </si>
  <si>
    <t>درصد حوادث رخ داده در آبان ماه</t>
  </si>
  <si>
    <t>درصد حوادث رخ داده در آذر ماه</t>
  </si>
  <si>
    <t>درصد حوادث رخ داده در فصل زمستان</t>
  </si>
  <si>
    <t>درصد حوادث رخ داده در دي ماه</t>
  </si>
  <si>
    <t>درصد حوادث رخ داده در بهمن ماه</t>
  </si>
  <si>
    <t>درصد حوادث رخ داده در اسفند ماه</t>
  </si>
  <si>
    <t>درصد حوادث رخ داده در نوبت صبح ( ساعت 6:00 الي 13:59)</t>
  </si>
  <si>
    <t>درصد حوادث رخ داده در نوبت عصر ( ساعت 14:00 الي 21:59)</t>
  </si>
  <si>
    <t>درصد حوادث رخ داده در نوبت شب ( ساعت 22:00 الي 5:59)</t>
  </si>
  <si>
    <t>درصد مصدوميت به دليل سقوط از ارتفاع يا سقوط به عمق</t>
  </si>
  <si>
    <t>درصد مصدوميت به دليل برخورد/پرتاب/ضربه اشیاء با فرد</t>
  </si>
  <si>
    <t>درصد مصدوميت به دليل گیر کردن فرد بین شیء ثابت و متحرک یا دو شیء متحرک</t>
  </si>
  <si>
    <t>درصد مصدوميت به دليل فشار بیش از حد بر فرد</t>
  </si>
  <si>
    <t>درصد مصدوميت به دليل تماس با دما یا اجسام خیلی سرد یا داغ</t>
  </si>
  <si>
    <t>درصد مصدوميت به دليل برق گرفتگی</t>
  </si>
  <si>
    <t>درصد مصدوميت به دليل مسمومیت حاد شغلی</t>
  </si>
  <si>
    <t>درصد مصدوميت به دليل پرتوگیری حاد</t>
  </si>
  <si>
    <t>درصد مصدوميت به ساير دلايل</t>
  </si>
  <si>
    <t>درصد مصدوماني كه با ارائه کمک های اولیه سرپایی به كار بازگشتند</t>
  </si>
  <si>
    <t>درصد مصدوماني كه بعد از ارائه خدمات اوليه ارجاع داده شدند</t>
  </si>
  <si>
    <t>درصد مصدوماني كه به ارائه خدمات پزشکی و گواهی استعلاجی سه روز و بیشتر منجر شد</t>
  </si>
  <si>
    <t>درصد مصدوماني كه بدون عمل جراحي بستري شدند</t>
  </si>
  <si>
    <t>درصد مصدوماني كه براي آنها عمل جراحي انجام شد</t>
  </si>
  <si>
    <t>درصد مصدوماني كه فوت شدند</t>
  </si>
  <si>
    <t>جمعيت شاغلين منطقه(نفر):</t>
  </si>
  <si>
    <t>درصد شاغلين آسيب ديده منطقه:</t>
  </si>
  <si>
    <t>پس از ثبت اطلاعات هر مصدوم گزينه save را انتخاب كنيد</t>
  </si>
  <si>
    <t>شاخص بروز آسیب های مرتبط با کار</t>
  </si>
  <si>
    <t>شاخص بروز آسیب های کشنده مرتبط با کار</t>
  </si>
  <si>
    <t>شاخص بروز آسیب های غیرکشنده مرتبط با کار</t>
  </si>
  <si>
    <t>دستورالعمل استفاده از نرم افزار اكسل ثبت گزارش حوادث ناشی از کار</t>
  </si>
  <si>
    <t>شيت دوم(فرم ثبت حادثه ناشی از کار):</t>
  </si>
  <si>
    <r>
      <t xml:space="preserve">خانه بهداشت کارگری: </t>
    </r>
    <r>
      <rPr>
        <sz val="11"/>
        <color theme="0"/>
        <rFont val="B Titr"/>
        <charset val="178"/>
      </rPr>
      <t>1</t>
    </r>
    <r>
      <rPr>
        <sz val="11"/>
        <color theme="0"/>
        <rFont val="B Nazanin"/>
        <charset val="178"/>
      </rPr>
      <t xml:space="preserve">    ایستگاه بهگر: </t>
    </r>
    <r>
      <rPr>
        <sz val="11"/>
        <color theme="0"/>
        <rFont val="B Titr"/>
        <charset val="178"/>
      </rPr>
      <t>2</t>
    </r>
  </si>
  <si>
    <r>
      <t xml:space="preserve">مرکز بهداشت کار: </t>
    </r>
    <r>
      <rPr>
        <sz val="11"/>
        <color theme="0"/>
        <rFont val="B Titr"/>
        <charset val="178"/>
      </rPr>
      <t>3</t>
    </r>
    <r>
      <rPr>
        <sz val="11"/>
        <color theme="0"/>
        <rFont val="B Nazanin"/>
        <charset val="178"/>
      </rPr>
      <t xml:space="preserve">         </t>
    </r>
  </si>
  <si>
    <r>
      <t xml:space="preserve">خانه بهداشت روستایی: </t>
    </r>
    <r>
      <rPr>
        <sz val="11"/>
        <color theme="0"/>
        <rFont val="B Titr"/>
        <charset val="178"/>
      </rPr>
      <t>6</t>
    </r>
    <r>
      <rPr>
        <sz val="11"/>
        <color theme="0"/>
        <rFont val="B Nazanin"/>
        <charset val="178"/>
      </rPr>
      <t xml:space="preserve">     اورژانس: </t>
    </r>
    <r>
      <rPr>
        <sz val="11"/>
        <color theme="0"/>
        <rFont val="B Titr"/>
        <charset val="178"/>
      </rPr>
      <t>7</t>
    </r>
  </si>
  <si>
    <r>
      <t xml:space="preserve">بیمارستان دولتی: </t>
    </r>
    <r>
      <rPr>
        <sz val="11"/>
        <color theme="0"/>
        <rFont val="B Titr"/>
        <charset val="178"/>
      </rPr>
      <t>8</t>
    </r>
    <r>
      <rPr>
        <sz val="11"/>
        <color theme="0"/>
        <rFont val="B Nazanin"/>
        <charset val="178"/>
      </rPr>
      <t xml:space="preserve">      بیمارستان/ کلینیک خصوصی: </t>
    </r>
    <r>
      <rPr>
        <sz val="11"/>
        <color theme="0"/>
        <rFont val="B Titr"/>
        <charset val="178"/>
      </rPr>
      <t>9</t>
    </r>
  </si>
  <si>
    <r>
      <t xml:space="preserve">مطب: </t>
    </r>
    <r>
      <rPr>
        <sz val="11"/>
        <color theme="0"/>
        <rFont val="B Titr"/>
        <charset val="178"/>
      </rPr>
      <t>10</t>
    </r>
    <r>
      <rPr>
        <sz val="11"/>
        <color theme="0"/>
        <rFont val="B Nazanin"/>
        <charset val="178"/>
      </rPr>
      <t xml:space="preserve">      درمانگاه ت</t>
    </r>
    <r>
      <rPr>
        <sz val="11"/>
        <color theme="0"/>
        <rFont val="B Mitra"/>
        <charset val="178"/>
      </rPr>
      <t>أ</t>
    </r>
    <r>
      <rPr>
        <sz val="11"/>
        <color theme="0"/>
        <rFont val="B Nazanin"/>
        <charset val="178"/>
      </rPr>
      <t xml:space="preserve">مین اجتماعی: </t>
    </r>
    <r>
      <rPr>
        <sz val="11"/>
        <color theme="0"/>
        <rFont val="B Titr"/>
        <charset val="178"/>
      </rPr>
      <t>11</t>
    </r>
  </si>
  <si>
    <r>
      <t xml:space="preserve">درمانگاه ها: </t>
    </r>
    <r>
      <rPr>
        <sz val="11"/>
        <color theme="0"/>
        <rFont val="B Titr"/>
        <charset val="178"/>
      </rPr>
      <t>12</t>
    </r>
    <r>
      <rPr>
        <sz val="11"/>
        <color theme="0"/>
        <rFont val="B Nazanin"/>
        <charset val="178"/>
      </rPr>
      <t xml:space="preserve">      پزشکی قانونی: </t>
    </r>
    <r>
      <rPr>
        <sz val="11"/>
        <color theme="0"/>
        <rFont val="B Titr"/>
        <charset val="178"/>
      </rPr>
      <t>13</t>
    </r>
    <r>
      <rPr>
        <sz val="11"/>
        <color theme="0"/>
        <rFont val="B Nazanin"/>
        <charset val="178"/>
      </rPr>
      <t xml:space="preserve">     سایر: </t>
    </r>
    <r>
      <rPr>
        <sz val="11"/>
        <color theme="0"/>
        <rFont val="B Titr"/>
        <charset val="178"/>
      </rPr>
      <t>14</t>
    </r>
  </si>
  <si>
    <r>
      <t xml:space="preserve">بی سواد: </t>
    </r>
    <r>
      <rPr>
        <sz val="11"/>
        <color theme="0"/>
        <rFont val="B Titr"/>
        <charset val="178"/>
      </rPr>
      <t>1</t>
    </r>
    <r>
      <rPr>
        <sz val="11"/>
        <color theme="0"/>
        <rFont val="B Nazanin"/>
        <charset val="178"/>
      </rPr>
      <t xml:space="preserve">    ابتدایی/نهضت: </t>
    </r>
    <r>
      <rPr>
        <sz val="11"/>
        <color theme="0"/>
        <rFont val="B Titr"/>
        <charset val="178"/>
      </rPr>
      <t>2</t>
    </r>
  </si>
  <si>
    <r>
      <t xml:space="preserve">راهنمایی: </t>
    </r>
    <r>
      <rPr>
        <sz val="11"/>
        <color theme="0"/>
        <rFont val="B Titr"/>
        <charset val="178"/>
      </rPr>
      <t>3</t>
    </r>
    <r>
      <rPr>
        <sz val="11"/>
        <color theme="0"/>
        <rFont val="B Nazanin"/>
        <charset val="178"/>
      </rPr>
      <t xml:space="preserve">    دبیرستان: </t>
    </r>
    <r>
      <rPr>
        <sz val="11"/>
        <color theme="0"/>
        <rFont val="B Titr"/>
        <charset val="178"/>
      </rPr>
      <t>4</t>
    </r>
  </si>
  <si>
    <r>
      <t xml:space="preserve">دانشگاهی: </t>
    </r>
    <r>
      <rPr>
        <sz val="11"/>
        <color theme="0"/>
        <rFont val="B Titr"/>
        <charset val="178"/>
      </rPr>
      <t>5</t>
    </r>
  </si>
  <si>
    <r>
      <t xml:space="preserve">دکترای تخصصی و فوق دکترا: </t>
    </r>
    <r>
      <rPr>
        <sz val="11"/>
        <color theme="0"/>
        <rFont val="B Titr"/>
        <charset val="178"/>
      </rPr>
      <t>6</t>
    </r>
  </si>
  <si>
    <r>
      <t xml:space="preserve">سایر: </t>
    </r>
    <r>
      <rPr>
        <sz val="11"/>
        <color theme="0"/>
        <rFont val="B Titr"/>
        <charset val="178"/>
      </rPr>
      <t>7</t>
    </r>
  </si>
  <si>
    <r>
      <t xml:space="preserve">مذکر: </t>
    </r>
    <r>
      <rPr>
        <sz val="12"/>
        <color theme="0"/>
        <rFont val="B Titr"/>
        <charset val="178"/>
      </rPr>
      <t>1</t>
    </r>
  </si>
  <si>
    <r>
      <t>م</t>
    </r>
    <r>
      <rPr>
        <sz val="12"/>
        <color theme="0"/>
        <rFont val="B Mitra"/>
        <charset val="178"/>
      </rPr>
      <t>ؤ</t>
    </r>
    <r>
      <rPr>
        <sz val="10.8"/>
        <color theme="0"/>
        <rFont val="B Nazanin"/>
        <charset val="178"/>
      </rPr>
      <t xml:space="preserve">نث: </t>
    </r>
    <r>
      <rPr>
        <sz val="10.8"/>
        <color theme="0"/>
        <rFont val="B Titr"/>
        <charset val="178"/>
      </rPr>
      <t>2</t>
    </r>
  </si>
  <si>
    <r>
      <rPr>
        <sz val="14"/>
        <color theme="1"/>
        <rFont val="Wingdings 2"/>
        <family val="1"/>
        <charset val="2"/>
      </rPr>
      <t>R</t>
    </r>
    <r>
      <rPr>
        <sz val="14"/>
        <color theme="1"/>
        <rFont val="B Nazanin"/>
        <charset val="178"/>
      </rPr>
      <t xml:space="preserve"> در ستون های E تا I روز، ماه، سال، ساعت و دقیقه مراجعه فرد را از لیست های مربوطه انتخاب یا خودتان تایپ کنید.</t>
    </r>
  </si>
  <si>
    <r>
      <rPr>
        <sz val="14"/>
        <color theme="1"/>
        <rFont val="Wingdings 2"/>
        <family val="1"/>
        <charset val="2"/>
      </rPr>
      <t>R</t>
    </r>
    <r>
      <rPr>
        <sz val="14"/>
        <color theme="1"/>
        <rFont val="B Nazanin"/>
        <charset val="178"/>
      </rPr>
      <t xml:space="preserve"> در ستون های L تا O اطلاعات مربوط به محل وقوع حادثه شامل نام کارگاه/واحدشغلی، نام کارفرما/مدیر، تعداد کل شاغلین و نشانی کارگاه را ثبت نمایید.</t>
    </r>
  </si>
  <si>
    <t>نرم افزار پیش رو در راستای جمع بندی و شاخص گیری اطلاعات فرم های گزارش دهی حوادث ناشی از کار طراحی شده است.
امید است که شما همکار گرامی با مطالعه دستورالعمل و ثبت دقیق اطلاعات خواسته شده، همکاران خود در مرکز سلامت محیط و کار را در راستای شناسایی علل حوادث ناشی از کار و برنامه ریزی های آتی در این زمینه یاری نمایید.</t>
  </si>
  <si>
    <r>
      <rPr>
        <sz val="14"/>
        <color theme="1"/>
        <rFont val="Wingdings 2"/>
        <family val="1"/>
        <charset val="2"/>
      </rPr>
      <t>R</t>
    </r>
    <r>
      <rPr>
        <sz val="14"/>
        <color theme="1"/>
        <rFont val="B Nazanin"/>
        <charset val="178"/>
      </rPr>
      <t xml:space="preserve">  اطلاعات مربوط به شماره ردیف، نام دانشگاه علوم پزشکی و نام مرکز بهداشت شهرستان را در ستون های A تا C وارد کنید.</t>
    </r>
  </si>
  <si>
    <r>
      <rPr>
        <b/>
        <sz val="14"/>
        <color theme="1"/>
        <rFont val="Wingdings 2"/>
        <family val="1"/>
        <charset val="2"/>
      </rPr>
      <t>R</t>
    </r>
    <r>
      <rPr>
        <sz val="14"/>
        <color theme="1"/>
        <rFont val="B Nazanin"/>
        <charset val="178"/>
      </rPr>
      <t xml:space="preserve"> شما می بایست در این شیت تنها تعداد شاغلین منطقه تحت پوشش خود در ردیف اول را وارد کنید.
شاخص های این شیت بر اساس اطلاعات ورودی در فرم ثبت حادثه ناشی از کار و با استفاده از فرمول های تعریف شده محاسبه خواهند شد.</t>
    </r>
  </si>
  <si>
    <r>
      <rPr>
        <b/>
        <sz val="14"/>
        <color theme="1"/>
        <rFont val="B Titr"/>
        <charset val="178"/>
      </rPr>
      <t>نکته:</t>
    </r>
    <r>
      <rPr>
        <b/>
        <sz val="14"/>
        <color theme="1"/>
        <rFont val="B Nazanin"/>
        <charset val="178"/>
      </rPr>
      <t xml:space="preserve"> برای جلوگیری از تکرار داده ها، نرم افزار به گونه ای طراحی شده که اگر یک نام و نام خانوادگی دو یا چند بار تکرار شود رنگ زمینه سلول تغییر می کند و شما می توانید در صورتی که اطلاعات یک حادثه دو بار یا بیشتر ثبت شده باشد اطلاعات اضافه را حذف نمایید</t>
    </r>
  </si>
  <si>
    <r>
      <t xml:space="preserve">سقوط فرد از ارتفاع ( نردبان، ساختمان، داربست، ماشین آلات، وسایل نقلیه، درخت و غیره)/ سقوط به عمق(چاه،كانال،حفره و غيره): </t>
    </r>
    <r>
      <rPr>
        <b/>
        <sz val="8"/>
        <color theme="0"/>
        <rFont val="B Titr"/>
        <charset val="178"/>
      </rPr>
      <t>1</t>
    </r>
  </si>
  <si>
    <r>
      <t xml:space="preserve">برخورد/پرتاب/ضربه اشیاء با فرد: </t>
    </r>
    <r>
      <rPr>
        <b/>
        <sz val="8"/>
        <color theme="0"/>
        <rFont val="B Titr"/>
        <charset val="178"/>
      </rPr>
      <t>2</t>
    </r>
  </si>
  <si>
    <r>
      <t xml:space="preserve">گیر کردن فرد بین شیء ثابت و متحرک یا دو شیء متحرک: </t>
    </r>
    <r>
      <rPr>
        <b/>
        <sz val="8"/>
        <color theme="0"/>
        <rFont val="B Titr"/>
        <charset val="178"/>
      </rPr>
      <t>3</t>
    </r>
  </si>
  <si>
    <r>
      <t xml:space="preserve">تماس با جریان الکتریکی ( برق گرفتگی): </t>
    </r>
    <r>
      <rPr>
        <b/>
        <sz val="8"/>
        <color theme="0"/>
        <rFont val="B Titr"/>
        <charset val="178"/>
      </rPr>
      <t>6</t>
    </r>
  </si>
  <si>
    <r>
      <rPr>
        <sz val="14"/>
        <color theme="1"/>
        <rFont val="Wingdings 2"/>
        <family val="1"/>
        <charset val="2"/>
      </rPr>
      <t>R</t>
    </r>
    <r>
      <rPr>
        <sz val="14"/>
        <color theme="1"/>
        <rFont val="B Nazanin"/>
        <charset val="178"/>
      </rPr>
      <t xml:space="preserve"> مشخصات مربوط به شغل ( های) فعلی و قبلی مصدوم را در ستون های V الی AW ثبت نمایید.</t>
    </r>
  </si>
  <si>
    <r>
      <rPr>
        <sz val="14"/>
        <color theme="1"/>
        <rFont val="Wingdings 2"/>
        <family val="1"/>
        <charset val="2"/>
      </rPr>
      <t>R</t>
    </r>
    <r>
      <rPr>
        <sz val="14"/>
        <color theme="1"/>
        <rFont val="B Nazanin"/>
        <charset val="178"/>
      </rPr>
      <t xml:space="preserve"> تاریخ و زمان وقوع حادثه را در ستون های AX تا BB و محل دقیق حادثه را در ستون BC وارد کنید.</t>
    </r>
  </si>
  <si>
    <r>
      <rPr>
        <sz val="14"/>
        <color theme="1"/>
        <rFont val="Wingdings 2"/>
        <family val="1"/>
        <charset val="2"/>
      </rPr>
      <t>R</t>
    </r>
    <r>
      <rPr>
        <sz val="14"/>
        <color theme="1"/>
        <rFont val="B Nazanin"/>
        <charset val="178"/>
      </rPr>
      <t xml:space="preserve"> در ستون های BD تا CK در زیر هر کدام از اعضای آسیب دیده فرد علامت * را وارد نمایید.</t>
    </r>
  </si>
  <si>
    <r>
      <rPr>
        <sz val="14"/>
        <color theme="1"/>
        <rFont val="Wingdings 2"/>
        <family val="1"/>
        <charset val="2"/>
      </rPr>
      <t>R</t>
    </r>
    <r>
      <rPr>
        <sz val="14"/>
        <color theme="1"/>
        <rFont val="B Nazanin"/>
        <charset val="178"/>
      </rPr>
      <t xml:space="preserve"> در ستون CN می توانید واقعه را به اختصار شرح دهید.</t>
    </r>
  </si>
  <si>
    <r>
      <rPr>
        <sz val="14"/>
        <color theme="1"/>
        <rFont val="Wingdings 2"/>
        <family val="1"/>
        <charset val="2"/>
      </rPr>
      <t>R</t>
    </r>
    <r>
      <rPr>
        <sz val="14"/>
        <color theme="1"/>
        <rFont val="B Nazanin"/>
        <charset val="178"/>
      </rPr>
      <t xml:space="preserve"> نتایج حادثه را به تفکیک ارائه کمک های اولیه سرپایی و بازگشت به کار مصدوم، ارائه خدمات اولیه و ارجاع، ارائه خدمات پزشکی و گواهی استعلاجی سه روز و بیشتر، بستری بدون عمل جراحی، عمل جراحی یا فوت مصدوم و با استفاده از کدهای تعریف شده در ابتدای ستون CO (1 الی 6) ثبت نمایید.</t>
    </r>
  </si>
  <si>
    <t>شيت سوم(شاخص):</t>
  </si>
  <si>
    <t>شيت چهارم تا بیست و یکم (نمودار شاخص ها):</t>
  </si>
  <si>
    <r>
      <rPr>
        <b/>
        <sz val="14"/>
        <color theme="1"/>
        <rFont val="B Titr"/>
        <charset val="178"/>
      </rPr>
      <t>فیلتر کردن و مرتب سازی اطلاعات</t>
    </r>
    <r>
      <rPr>
        <b/>
        <sz val="14"/>
        <color theme="1"/>
        <rFont val="B Nazanin"/>
        <charset val="178"/>
      </rPr>
      <t xml:space="preserve">:
</t>
    </r>
    <r>
      <rPr>
        <sz val="14"/>
        <color theme="1"/>
        <rFont val="B Nazanin"/>
        <charset val="178"/>
      </rPr>
      <t>اگر می خواهید اطلاعاتی را که ثبت کرده اید براساس آیتم خاصی مرتب کنید؛ می توانید از فیلتری که در ردیف مشکی رنگ ( ردیف شماره 10) تعبیه شده استفاده کنید.
به عنوان مثال اگر قصد دارید اسامی مشابهی که در فایل وجود دارند کنار یکدیگر قرار بگیرند، فلش موجود در زیر ستون نام و نام خانوادگی مصدوم را زده و گزینه اول (sort A to Z) را انتخاب کنید؛ بدین ترتیب مواردی که نام و نام خانوادگی مشابه دارند کنار هم قرار خواهند گرفت و شما می توانید در صورتی که اطلاعات یک نفر دو یا چند بار ثبت شده آن را حذف یا اصلاح نمایید. برای برگشتن به حالت اول داده ها، همین فیلتر را روی ستون شماره ردیف ( ستون A) اعمال کنید.</t>
    </r>
  </si>
  <si>
    <t>اطلاعات خواسته شده در این فرم کاملاً مطابق با اطلاعات ثبت شده در فرم 15-ع (فرم گزاش حادثه ناشی از کار) می باشد</t>
  </si>
  <si>
    <r>
      <rPr>
        <sz val="14"/>
        <color theme="1"/>
        <rFont val="Wingdings 2"/>
        <family val="1"/>
        <charset val="2"/>
      </rPr>
      <t>R</t>
    </r>
    <r>
      <rPr>
        <sz val="14"/>
        <color theme="1"/>
        <rFont val="B Nazanin"/>
        <charset val="178"/>
      </rPr>
      <t xml:space="preserve"> در ستون D نام و نام خانوادگی مصدوم را ثبت کنید.  </t>
    </r>
    <r>
      <rPr>
        <sz val="14"/>
        <color theme="1"/>
        <rFont val="B Titr"/>
        <charset val="178"/>
      </rPr>
      <t>توجه</t>
    </r>
    <r>
      <rPr>
        <sz val="14"/>
        <color theme="1"/>
        <rFont val="B Nazanin"/>
        <charset val="178"/>
      </rPr>
      <t xml:space="preserve">: این خانه را </t>
    </r>
    <r>
      <rPr>
        <b/>
        <u/>
        <sz val="14"/>
        <color rgb="FFFF0000"/>
        <rFont val="B Nazanin"/>
        <charset val="178"/>
      </rPr>
      <t>نباید</t>
    </r>
    <r>
      <rPr>
        <sz val="14"/>
        <color theme="1"/>
        <rFont val="B Nazanin"/>
        <charset val="178"/>
      </rPr>
      <t xml:space="preserve"> خالی بگذارید و در صورت نبود مشخصات فرد حادثه دیده، عبارت «بی نام» را وارد کنید.</t>
    </r>
  </si>
  <si>
    <r>
      <rPr>
        <sz val="14"/>
        <color theme="1"/>
        <rFont val="Wingdings 2"/>
        <family val="1"/>
        <charset val="2"/>
      </rPr>
      <t>R</t>
    </r>
    <r>
      <rPr>
        <sz val="14"/>
        <color theme="1"/>
        <rFont val="B Nazanin"/>
        <charset val="178"/>
      </rPr>
      <t xml:space="preserve"> در ستون J محل مراجعه فرد برای دریافت خدمات درمانی را به تفکیک خانه بهداشت کارگری، ایستگاه بهگر، مرکز بهداشت کار، مرکز بهداشتی درمانی شهری، مرکز بهداشتی درمانی روستایی، خانه بهداشت روستایی، اورژانس، بیمارستان دولتی، بیمارستان/کلینیک خصوصی، مطب، درمانگاه تأمین اجتماعی، درمانگاه ها، پزشکی قانونی یا سایر را با استفاده از کدهای مربوط در ابتدای این ستون (1 الی 14) وارد کنید.</t>
    </r>
  </si>
  <si>
    <r>
      <rPr>
        <sz val="14"/>
        <color theme="1"/>
        <rFont val="Wingdings 2"/>
        <family val="1"/>
        <charset val="2"/>
      </rPr>
      <t>R</t>
    </r>
    <r>
      <rPr>
        <sz val="14"/>
        <color theme="1"/>
        <rFont val="B Nazanin"/>
        <charset val="178"/>
      </rPr>
      <t xml:space="preserve"> در ستون K نام محل مراجعه فرد را ذکر نمایید. به عنوان مثال اگر فرد حادثه دیده به بیمارستان دولتی شفاء مراجعه نموده است در ستون قبل(J) کد 8 (بیمارستان دولتی) را ثبت و در ستون K عبارت «شفاء» را تایپ کنید.</t>
    </r>
  </si>
  <si>
    <r>
      <rPr>
        <sz val="14"/>
        <color theme="1"/>
        <rFont val="Wingdings 2"/>
        <family val="1"/>
        <charset val="2"/>
      </rPr>
      <t>R</t>
    </r>
    <r>
      <rPr>
        <sz val="14"/>
        <color theme="1"/>
        <rFont val="B Nazanin"/>
        <charset val="178"/>
      </rPr>
      <t xml:space="preserve"> در ستون های P تا S مشخصات فرد آسیب دیده شامل کدملی مصدوم، کدملی سرپرست خانوار، آدرس محل سکونت و سن (به سال) را وارد کنید.
در ستون های T و U اطلاعات مربوط به جنسیت (مذکر یا م</t>
    </r>
    <r>
      <rPr>
        <sz val="14"/>
        <color theme="1"/>
        <rFont val="B Mitra"/>
        <charset val="178"/>
      </rPr>
      <t>ؤ</t>
    </r>
    <r>
      <rPr>
        <sz val="14"/>
        <color theme="1"/>
        <rFont val="B Nazanin"/>
        <charset val="178"/>
      </rPr>
      <t>نث بودن) و تحصیلات مصدوم (بی سواد، ابتدایی/نهضت، راهنمایی، دبیرستان، دانشگاهی، دکترای تخصصی و فوق دکترا یا سایر) را با استفاده از کدهای تعریف شده در ابتدای این ستون ها وارد کنید.</t>
    </r>
  </si>
  <si>
    <r>
      <rPr>
        <sz val="14"/>
        <color theme="1"/>
        <rFont val="Wingdings 2"/>
        <family val="1"/>
        <charset val="2"/>
      </rPr>
      <t>R</t>
    </r>
    <r>
      <rPr>
        <sz val="14"/>
        <color theme="1"/>
        <rFont val="B Nazanin"/>
        <charset val="178"/>
      </rPr>
      <t xml:space="preserve"> در ستون CL کد علت وقوع حادثه را بر مبنای یکی از گزینه های سقوط فرد از ارتفاع/ سقوط به عمق (کد 1)، برخورد/پرتاب/ضربه اشیاء با فرد (کد 2)، گیر کردن فرد بین شیء ثابت و متحرک یا دو شیء متحرک (کد 3)، فشار بیش از حد بر فرد ( اعمال نیروی بیش از حد بر کارگر مانند بلند کردن بار سنگین، هل دادن، کشیدن بار (کد 4)، تماس با دما یا اجسام خیلی سرد یا داغ (کد 5)، تماس با جریان الکتریکی (کد 6)، مسمومیت حاد شغلی (کد 7)، پرتوگیری حاد (کد 8) و یا سایر (کد 9) وارد کنید.</t>
    </r>
  </si>
  <si>
    <r>
      <rPr>
        <sz val="14"/>
        <color theme="1"/>
        <rFont val="Wingdings 2"/>
        <family val="1"/>
        <charset val="2"/>
      </rPr>
      <t>R</t>
    </r>
    <r>
      <rPr>
        <sz val="14"/>
        <color theme="1"/>
        <rFont val="B Nazanin"/>
        <charset val="178"/>
      </rPr>
      <t xml:space="preserve"> زمینه خانه های ستون CM به صورت پیشفرض تیره رنگ بوده و نیازی به ورود داده نیست و تنها در صورتی که علت حادثه در ستون قبلی (CL) را سایر (کد 9) ثبت نموده اید، خانه این ستون سفید رنگ شده و آماده ثبت توضیحات برای گزینه سایر می باشد.</t>
    </r>
  </si>
  <si>
    <t>R زمینه خانه های ستون CP به صورت پیشفرض تیره رنگ بوده و نیازی به ورود داده نیست و تنها در صورتی که نتیجه حادثه در ستون قبلی (CO) ارائه خدمات اولیه و ارجاع بوده است (کد 2)، خانه این ستون سفید رنگ شده و آماده ثبت محل ارجاع مصدوم می باشد.</t>
  </si>
  <si>
    <r>
      <rPr>
        <sz val="14"/>
        <color theme="1"/>
        <rFont val="Wingdings 2"/>
        <family val="1"/>
        <charset val="2"/>
      </rPr>
      <t>R</t>
    </r>
    <r>
      <rPr>
        <sz val="14"/>
        <color theme="1"/>
        <rFont val="B Nazanin"/>
        <charset val="178"/>
      </rPr>
      <t xml:space="preserve"> در ستون های CQ و CR مشخصات فرد تکمیل کننده فرم (کاغذی) شامل نام و نام خانوادگی و سمت ثبت شود.</t>
    </r>
  </si>
  <si>
    <r>
      <rPr>
        <sz val="14"/>
        <color theme="1"/>
        <rFont val="B Titr"/>
        <charset val="178"/>
      </rPr>
      <t>جمع بندی اطلاعات:</t>
    </r>
    <r>
      <rPr>
        <sz val="14"/>
        <color theme="1"/>
        <rFont val="B Nazanin"/>
        <charset val="178"/>
      </rPr>
      <t xml:space="preserve">
برای سرجمع کردن داده های چند فرم تکمیل شده، ابتدا كليك چپ را روي </t>
    </r>
    <r>
      <rPr>
        <u/>
        <sz val="14"/>
        <color theme="1"/>
        <rFont val="B Nazanin"/>
        <charset val="178"/>
      </rPr>
      <t>شماره رديف های اکسل (شمار ردیف 11 به پایین)</t>
    </r>
    <r>
      <rPr>
        <sz val="14"/>
        <color theme="1"/>
        <rFont val="B Nazanin"/>
        <charset val="178"/>
      </rPr>
      <t xml:space="preserve"> فرم مورد نظر نگه داريد و به پايين بكشيد تا رديف هاي فرم به حال انتخاب درآيند، سپس با راست كليك نمودن روي آنها گزينه Copy را انتخاب كرده و در اولین خانه خالی از ستون A فرم خامی که برای جمع بندی ایجاد کرده اید راست کلیک نموده و گزینه Paste را انتخاب نمایید. اطلاعات سایر فرم ها را نیز به همین طریق کپی کرده و در ادامه فرم جمع بندی Paste کنید.</t>
    </r>
  </si>
  <si>
    <t xml:space="preserve"> نمودار مربوط به شاخص ها در شیت های 3 تا 21 به تفکیک قابل رؤيت و پرینت خواهند بود.(قبل از پرینت گرفتن از نمودارها روی سال کلیک کرده و سال مربوط به شاخص را وارد کنید.)</t>
  </si>
  <si>
    <r>
      <t xml:space="preserve">مسمومیت حاد شغلی: 7            پرتوگیری حاد: </t>
    </r>
    <r>
      <rPr>
        <b/>
        <sz val="8"/>
        <color theme="0"/>
        <rFont val="B Titr"/>
        <charset val="178"/>
      </rPr>
      <t>8</t>
    </r>
    <r>
      <rPr>
        <b/>
        <sz val="8"/>
        <color theme="0"/>
        <rFont val="B Nazanin"/>
        <charset val="178"/>
      </rPr>
      <t xml:space="preserve">         سایر: </t>
    </r>
    <r>
      <rPr>
        <b/>
        <sz val="8"/>
        <color theme="0"/>
        <rFont val="B Titr"/>
        <charset val="178"/>
      </rPr>
      <t>9</t>
    </r>
  </si>
  <si>
    <t>فشار بیش از حد بر فرد ( اعمال نیروی بیش از حد بر کارگر مانند بلند کردن بار سنگین، هل دادن، کشیدن بار): 4         تماس با دما یا اجسام خیلی سرد یا داغ: 5</t>
  </si>
  <si>
    <t>عمل جراحی: 5         فوت: 6</t>
  </si>
  <si>
    <t>ارائه کمک های اولیه سرپایی و بازگشت به کار مصدوم: 1</t>
  </si>
  <si>
    <t>ارائه خدمات اولیه و ارجاع: 2</t>
  </si>
  <si>
    <t>ارائه خدمات پزشکی و گواهی استعلاجی سه روز و بیشتر: 3</t>
  </si>
  <si>
    <t>بستری بدون عمل جراحی: 4</t>
  </si>
  <si>
    <r>
      <t xml:space="preserve">مرکز خدمات جامع سلامت شهری: </t>
    </r>
    <r>
      <rPr>
        <sz val="11"/>
        <color theme="0"/>
        <rFont val="B Titr"/>
        <charset val="178"/>
      </rPr>
      <t>4</t>
    </r>
  </si>
  <si>
    <r>
      <t xml:space="preserve">مرکز خدمات جامع سلامت روستایی: </t>
    </r>
    <r>
      <rPr>
        <sz val="11"/>
        <color theme="0"/>
        <rFont val="B Titr"/>
        <charset val="178"/>
      </rPr>
      <t>5</t>
    </r>
  </si>
  <si>
    <t>نام دانشگاه علوم پزشكي</t>
  </si>
  <si>
    <t>نام مركز بهداشت شهرستان</t>
  </si>
  <si>
    <t>نسخه بهمن 1400</t>
  </si>
  <si>
    <t>مشخصات مصدوم</t>
  </si>
  <si>
    <t>ویرایش شده توسط مهندس مجتبی مختاری
کارشناس بهداشت حرفه‌ای شبکه بهداشت و درمان فردوس</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</si>
</sst>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48" x14ac:knownFonts="1">
    <font>
      <sz val="11"/>
      <color theme="1"/>
      <name val="Calibri"/>
      <family val="2"/>
      <scheme val="minor"/>
    </font>
    <font>
      <b/>
      <sz val="12"/>
      <color theme="1"/>
      <name val="B Titr"/>
      <charset val="178"/>
    </font>
    <font>
      <b/>
      <sz val="11"/>
      <color theme="1"/>
      <name val="B Titr"/>
      <charset val="178"/>
    </font>
    <font>
      <b/>
      <sz val="11"/>
      <color theme="1"/>
      <name val="B Nazanin"/>
      <charset val="178"/>
    </font>
    <font>
      <sz val="14"/>
      <color theme="1"/>
      <name val="B Titr"/>
      <charset val="178"/>
    </font>
    <font>
      <sz val="16"/>
      <color theme="1"/>
      <name val="B Titr"/>
      <charset val="178"/>
    </font>
    <font>
      <sz val="18"/>
      <color theme="1"/>
      <name val="B Titr"/>
      <charset val="178"/>
    </font>
    <font>
      <b/>
      <sz val="14"/>
      <color theme="1"/>
      <name val="B Titr"/>
      <charset val="178"/>
    </font>
    <font>
      <b/>
      <sz val="16"/>
      <color theme="1"/>
      <name val="B Titr"/>
      <charset val="178"/>
    </font>
    <font>
      <sz val="11"/>
      <color theme="1"/>
      <name val="B Titr"/>
      <charset val="178"/>
    </font>
    <font>
      <sz val="12"/>
      <color theme="1"/>
      <name val="B Titr"/>
      <charset val="178"/>
    </font>
    <font>
      <sz val="12"/>
      <color theme="1"/>
      <name val="B Nazanin"/>
      <charset val="178"/>
    </font>
    <font>
      <b/>
      <sz val="12"/>
      <color theme="1"/>
      <name val="B Homa"/>
      <charset val="178"/>
    </font>
    <font>
      <sz val="14"/>
      <color theme="1"/>
      <name val="B Jadid"/>
      <charset val="178"/>
    </font>
    <font>
      <sz val="16"/>
      <color theme="1"/>
      <name val="B Jadid"/>
      <charset val="178"/>
    </font>
    <font>
      <sz val="10"/>
      <color theme="1"/>
      <name val="B Titr"/>
      <charset val="178"/>
    </font>
    <font>
      <sz val="11"/>
      <color theme="1"/>
      <name val="Calibri"/>
      <family val="2"/>
      <scheme val="minor"/>
    </font>
    <font>
      <sz val="16"/>
      <color theme="1"/>
      <name val="B Nazanin"/>
      <charset val="178"/>
    </font>
    <font>
      <b/>
      <sz val="10"/>
      <color theme="1"/>
      <name val="B Nazanin"/>
      <charset val="178"/>
    </font>
    <font>
      <b/>
      <sz val="11"/>
      <color rgb="FFC00000"/>
      <name val="B Nazanin"/>
      <charset val="178"/>
    </font>
    <font>
      <sz val="11"/>
      <color theme="0"/>
      <name val="B Nazanin"/>
      <charset val="178"/>
    </font>
    <font>
      <sz val="11"/>
      <color theme="0"/>
      <name val="B Titr"/>
      <charset val="178"/>
    </font>
    <font>
      <sz val="11"/>
      <color theme="0"/>
      <name val="B Mitra"/>
      <charset val="178"/>
    </font>
    <font>
      <sz val="12"/>
      <color theme="0"/>
      <name val="B Nazanin"/>
      <charset val="178"/>
    </font>
    <font>
      <sz val="12"/>
      <color theme="0"/>
      <name val="B Titr"/>
      <charset val="178"/>
    </font>
    <font>
      <sz val="12"/>
      <color theme="0"/>
      <name val="B Mitra"/>
      <charset val="178"/>
    </font>
    <font>
      <sz val="10.8"/>
      <color theme="0"/>
      <name val="B Nazanin"/>
      <charset val="178"/>
    </font>
    <font>
      <sz val="10.8"/>
      <color theme="0"/>
      <name val="B Titr"/>
      <charset val="178"/>
    </font>
    <font>
      <b/>
      <sz val="10"/>
      <color theme="0"/>
      <name val="B Nazanin"/>
      <charset val="178"/>
    </font>
    <font>
      <b/>
      <sz val="11"/>
      <color theme="0"/>
      <name val="B Nazanin"/>
      <charset val="178"/>
    </font>
    <font>
      <sz val="14"/>
      <color theme="1"/>
      <name val="B Nazanin"/>
      <charset val="178"/>
    </font>
    <font>
      <b/>
      <sz val="14"/>
      <color theme="1"/>
      <name val="B Nazanin"/>
      <charset val="178"/>
    </font>
    <font>
      <u/>
      <sz val="14"/>
      <color theme="1"/>
      <name val="B Nazanin"/>
      <charset val="178"/>
    </font>
    <font>
      <b/>
      <sz val="14"/>
      <color theme="1"/>
      <name val="Wingdings 2"/>
      <family val="1"/>
      <charset val="2"/>
    </font>
    <font>
      <sz val="14"/>
      <color theme="1"/>
      <name val="B Mitra"/>
      <charset val="178"/>
    </font>
    <font>
      <sz val="14"/>
      <color theme="1"/>
      <name val="Wingdings 2"/>
      <family val="1"/>
      <charset val="2"/>
    </font>
    <font>
      <b/>
      <u/>
      <sz val="14"/>
      <color rgb="FFFF0000"/>
      <name val="B Nazanin"/>
      <charset val="178"/>
    </font>
    <font>
      <b/>
      <sz val="14"/>
      <color theme="1"/>
      <name val="B Kamran"/>
      <charset val="178"/>
    </font>
    <font>
      <sz val="17"/>
      <color theme="1"/>
      <name val="B Titr"/>
      <charset val="178"/>
    </font>
    <font>
      <b/>
      <sz val="18"/>
      <color theme="1"/>
      <name val="B Titr"/>
      <charset val="178"/>
    </font>
    <font>
      <b/>
      <sz val="8"/>
      <color theme="0"/>
      <name val="B Nazanin"/>
      <charset val="178"/>
    </font>
    <font>
      <b/>
      <sz val="8"/>
      <color theme="0"/>
      <name val="B Titr"/>
      <charset val="178"/>
    </font>
    <font>
      <b/>
      <sz val="10"/>
      <color theme="1"/>
      <name val="B Titr"/>
      <charset val="178"/>
    </font>
    <font>
      <b/>
      <sz val="20"/>
      <color theme="3" tint="-0.499984740745262"/>
      <name val="B Titr"/>
      <charset val="178"/>
    </font>
    <font>
      <b/>
      <sz val="11"/>
      <color rgb="FFC00000"/>
      <name val="B Mitra"/>
      <charset val="178"/>
    </font>
    <font>
      <b/>
      <sz val="9"/>
      <color theme="1"/>
      <name val="B Titr"/>
      <charset val="178"/>
    </font>
    <font>
      <sz val="8"/>
      <color theme="1"/>
      <name val="B Nazanin"/>
      <charset val="178"/>
    </font>
    <font>
      <sz val="8"/>
      <color theme="9" tint="0.39997558519241921"/>
      <name val="B Nazanin"/>
      <charset val="178"/>
    </font>
  </fonts>
  <fills count="29">
    <fill>
      <patternFill patternType="none"/>
    </fill>
    <fill>
      <patternFill patternType="gray125"/>
    </fill>
    <fill>
      <patternFill patternType="solid">
        <fgColor theme="1"/>
        <bgColor indexed="64"/>
      </patternFill>
    </fill>
    <fill>
      <patternFill patternType="solid">
        <fgColor rgb="FF00B0F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6" tint="0.79998168889431442"/>
        <bgColor indexed="64"/>
      </patternFill>
    </fill>
    <fill>
      <patternFill patternType="solid">
        <fgColor theme="6" tint="0.39997558519241921"/>
        <bgColor indexed="64"/>
      </patternFill>
    </fill>
    <fill>
      <patternFill patternType="solid">
        <fgColor theme="0" tint="-0.34998626667073579"/>
        <bgColor indexed="64"/>
      </patternFill>
    </fill>
    <fill>
      <patternFill patternType="solid">
        <fgColor theme="0" tint="-0.499984740745262"/>
        <bgColor indexed="64"/>
      </patternFill>
    </fill>
    <fill>
      <patternFill patternType="solid">
        <fgColor rgb="FFFFFF00"/>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rgb="FFFFC000"/>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3" tint="0.59999389629810485"/>
        <bgColor indexed="64"/>
      </patternFill>
    </fill>
    <fill>
      <patternFill patternType="solid">
        <fgColor theme="3" tint="0.39997558519241921"/>
        <bgColor indexed="64"/>
      </patternFill>
    </fill>
    <fill>
      <patternFill patternType="solid">
        <fgColor theme="2" tint="-9.9978637043366805E-2"/>
        <bgColor indexed="64"/>
      </patternFill>
    </fill>
    <fill>
      <patternFill patternType="solid">
        <fgColor theme="5" tint="0.59999389629810485"/>
        <bgColor indexed="64"/>
      </patternFill>
    </fill>
    <fill>
      <patternFill patternType="solid">
        <fgColor theme="0"/>
        <bgColor indexed="64"/>
      </patternFill>
    </fill>
    <fill>
      <patternFill patternType="solid">
        <fgColor rgb="FF66FF66"/>
        <bgColor indexed="64"/>
      </patternFill>
    </fill>
    <fill>
      <patternFill patternType="solid">
        <fgColor rgb="FF002060"/>
        <bgColor indexed="64"/>
      </patternFill>
    </fill>
    <fill>
      <patternFill patternType="solid">
        <fgColor theme="7" tint="-0.499984740745262"/>
        <bgColor indexed="64"/>
      </patternFill>
    </fill>
    <fill>
      <gradientFill type="path" left="0.5" right="0.5" top="0.5" bottom="0.5">
        <stop position="0">
          <color theme="9" tint="0.40000610370189521"/>
        </stop>
        <stop position="1">
          <color theme="4" tint="0.59999389629810485"/>
        </stop>
      </gradientFill>
    </fill>
    <fill>
      <gradientFill degree="45">
        <stop position="0">
          <color rgb="FF0070C0"/>
        </stop>
        <stop position="1">
          <color theme="6" tint="0.80001220740379042"/>
        </stop>
      </gradientFill>
    </fill>
    <fill>
      <gradientFill type="path" left="0.5" right="0.5" top="0.5" bottom="0.5">
        <stop position="0">
          <color rgb="FFFFFF00"/>
        </stop>
        <stop position="1">
          <color theme="4" tint="0.59999389629810485"/>
        </stop>
      </gradientFill>
    </fill>
    <fill>
      <gradientFill degree="135">
        <stop position="0">
          <color rgb="FF00B0F0"/>
        </stop>
        <stop position="1">
          <color theme="6" tint="0.80001220740379042"/>
        </stop>
      </gradientFill>
    </fill>
    <fill>
      <gradientFill degree="135">
        <stop position="0">
          <color rgb="FF92D050"/>
        </stop>
        <stop position="1">
          <color theme="6" tint="0.80001220740379042"/>
        </stop>
      </gradientFill>
    </fill>
  </fills>
  <borders count="24">
    <border>
      <left/>
      <right/>
      <top/>
      <bottom/>
      <diagonal/>
    </border>
    <border>
      <left style="thin">
        <color auto="1"/>
      </left>
      <right style="thin">
        <color auto="1"/>
      </right>
      <top style="thin">
        <color auto="1"/>
      </top>
      <bottom style="thin">
        <color auto="1"/>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s>
  <cellStyleXfs count="35">
    <xf numFmtId="0" fontId="0"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cellStyleXfs>
  <cellXfs count="240">
    <xf numFmtId="0" fontId="0" fillId="0" borderId="0" xfId="0"/>
    <xf numFmtId="0" fontId="11" fillId="0" borderId="0" xfId="0" applyFont="1" applyAlignment="1">
      <alignment horizontal="center" vertical="center" readingOrder="2"/>
    </xf>
    <xf numFmtId="0" fontId="11" fillId="0" borderId="0" xfId="0" applyFont="1" applyAlignment="1">
      <alignment horizontal="right" vertical="center" readingOrder="2"/>
    </xf>
    <xf numFmtId="2" fontId="11" fillId="0" borderId="0" xfId="0" applyNumberFormat="1" applyFont="1" applyAlignment="1">
      <alignment horizontal="center" vertical="center" readingOrder="2"/>
    </xf>
    <xf numFmtId="0" fontId="14" fillId="10" borderId="0" xfId="0" applyFont="1" applyFill="1" applyAlignment="1">
      <alignment horizontal="right" vertical="center" readingOrder="2"/>
    </xf>
    <xf numFmtId="0" fontId="13" fillId="10" borderId="0" xfId="0" applyFont="1" applyFill="1" applyAlignment="1">
      <alignment horizontal="right" vertical="center" readingOrder="2"/>
    </xf>
    <xf numFmtId="0" fontId="15" fillId="11" borderId="0" xfId="0" applyFont="1" applyFill="1" applyAlignment="1">
      <alignment horizontal="right" vertical="center" readingOrder="2"/>
    </xf>
    <xf numFmtId="0" fontId="15" fillId="12" borderId="0" xfId="0" applyFont="1" applyFill="1" applyAlignment="1">
      <alignment horizontal="right" vertical="center" readingOrder="2"/>
    </xf>
    <xf numFmtId="0" fontId="10" fillId="13" borderId="0" xfId="0" applyFont="1" applyFill="1" applyAlignment="1">
      <alignment horizontal="right" vertical="center" readingOrder="2"/>
    </xf>
    <xf numFmtId="0" fontId="15" fillId="14" borderId="0" xfId="0" applyFont="1" applyFill="1" applyAlignment="1">
      <alignment horizontal="right" vertical="center" readingOrder="2"/>
    </xf>
    <xf numFmtId="0" fontId="15" fillId="15" borderId="0" xfId="0" applyFont="1" applyFill="1" applyAlignment="1">
      <alignment horizontal="right" vertical="center" readingOrder="2"/>
    </xf>
    <xf numFmtId="0" fontId="15" fillId="16" borderId="0" xfId="0" applyFont="1" applyFill="1" applyAlignment="1">
      <alignment horizontal="right" vertical="center" readingOrder="2"/>
    </xf>
    <xf numFmtId="0" fontId="10" fillId="17" borderId="0" xfId="0" applyFont="1" applyFill="1" applyAlignment="1">
      <alignment horizontal="right" vertical="center" readingOrder="2"/>
    </xf>
    <xf numFmtId="0" fontId="15" fillId="18" borderId="0" xfId="0" applyFont="1" applyFill="1" applyAlignment="1">
      <alignment horizontal="right" vertical="center" readingOrder="2"/>
    </xf>
    <xf numFmtId="0" fontId="15" fillId="19" borderId="0" xfId="0" applyFont="1" applyFill="1" applyAlignment="1">
      <alignment horizontal="right" vertical="center" readingOrder="2"/>
    </xf>
    <xf numFmtId="0" fontId="15" fillId="7" borderId="0" xfId="0" applyFont="1" applyFill="1" applyAlignment="1">
      <alignment horizontal="right" vertical="center" readingOrder="2"/>
    </xf>
    <xf numFmtId="1" fontId="14" fillId="20" borderId="0" xfId="0" applyNumberFormat="1" applyFont="1" applyFill="1" applyAlignment="1" applyProtection="1">
      <alignment horizontal="center" vertical="center" readingOrder="2"/>
      <protection locked="0"/>
    </xf>
    <xf numFmtId="0" fontId="9" fillId="21" borderId="0" xfId="0" applyFont="1" applyFill="1" applyAlignment="1">
      <alignment horizontal="right" vertical="center" readingOrder="2"/>
    </xf>
    <xf numFmtId="0" fontId="9" fillId="10" borderId="0" xfId="0" applyFont="1" applyFill="1" applyAlignment="1">
      <alignment horizontal="right" vertical="center" readingOrder="2"/>
    </xf>
    <xf numFmtId="0" fontId="30" fillId="6" borderId="3" xfId="0" applyFont="1" applyFill="1" applyBorder="1" applyAlignment="1">
      <alignment horizontal="right" vertical="center" wrapText="1" readingOrder="2"/>
    </xf>
    <xf numFmtId="0" fontId="30" fillId="6" borderId="0" xfId="0" applyFont="1" applyFill="1" applyBorder="1" applyAlignment="1">
      <alignment horizontal="right" vertical="center" wrapText="1" readingOrder="2"/>
    </xf>
    <xf numFmtId="0" fontId="30" fillId="6" borderId="4" xfId="0" applyFont="1" applyFill="1" applyBorder="1" applyAlignment="1">
      <alignment horizontal="right" vertical="center" wrapText="1" readingOrder="2"/>
    </xf>
    <xf numFmtId="0" fontId="20" fillId="22" borderId="1" xfId="0" applyFont="1" applyFill="1" applyBorder="1" applyAlignment="1" applyProtection="1">
      <alignment horizontal="center" vertical="center" readingOrder="2"/>
    </xf>
    <xf numFmtId="0" fontId="3" fillId="0" borderId="1" xfId="0" applyFont="1" applyBorder="1" applyAlignment="1" applyProtection="1">
      <alignment horizontal="center" vertical="center" readingOrder="2"/>
      <protection locked="0"/>
    </xf>
    <xf numFmtId="49" fontId="3" fillId="0" borderId="1" xfId="0" applyNumberFormat="1" applyFont="1" applyBorder="1" applyAlignment="1" applyProtection="1">
      <alignment horizontal="center" vertical="center" readingOrder="2"/>
      <protection locked="0"/>
    </xf>
    <xf numFmtId="0" fontId="18" fillId="0" borderId="1" xfId="0" applyFont="1" applyBorder="1" applyAlignment="1" applyProtection="1">
      <alignment horizontal="center" vertical="center" readingOrder="2"/>
      <protection locked="0"/>
    </xf>
    <xf numFmtId="0" fontId="2" fillId="0" borderId="1" xfId="0" applyFont="1" applyBorder="1" applyAlignment="1" applyProtection="1">
      <alignment horizontal="center" vertical="center" readingOrder="2"/>
      <protection locked="0"/>
    </xf>
    <xf numFmtId="0" fontId="0" fillId="0" borderId="0" xfId="0" applyProtection="1">
      <protection locked="0"/>
    </xf>
    <xf numFmtId="0" fontId="7" fillId="2" borderId="1" xfId="0" applyFont="1" applyFill="1" applyBorder="1" applyAlignment="1" applyProtection="1">
      <alignment horizontal="center" vertical="center" readingOrder="2"/>
      <protection locked="0"/>
    </xf>
    <xf numFmtId="0" fontId="0" fillId="2" borderId="1" xfId="0" applyFill="1" applyBorder="1" applyProtection="1">
      <protection locked="0"/>
    </xf>
    <xf numFmtId="0" fontId="7" fillId="2" borderId="1" xfId="0" applyFont="1" applyFill="1" applyBorder="1" applyAlignment="1" applyProtection="1">
      <alignment horizontal="center" vertical="center" wrapText="1" readingOrder="2"/>
      <protection locked="0"/>
    </xf>
    <xf numFmtId="0" fontId="2" fillId="2" borderId="1" xfId="0" applyFont="1" applyFill="1" applyBorder="1" applyAlignment="1" applyProtection="1">
      <alignment horizontal="center" vertical="center" readingOrder="2"/>
      <protection locked="0"/>
    </xf>
    <xf numFmtId="0" fontId="20" fillId="2" borderId="1" xfId="0" applyFont="1" applyFill="1" applyBorder="1" applyAlignment="1" applyProtection="1">
      <alignment horizontal="center" vertical="center" readingOrder="2"/>
      <protection locked="0"/>
    </xf>
    <xf numFmtId="0" fontId="8" fillId="2" borderId="1" xfId="0" applyFont="1" applyFill="1" applyBorder="1" applyAlignment="1" applyProtection="1">
      <alignment horizontal="center" vertical="center" readingOrder="2"/>
      <protection locked="0"/>
    </xf>
    <xf numFmtId="0" fontId="1" fillId="2" borderId="1" xfId="0" applyFont="1" applyFill="1" applyBorder="1" applyAlignment="1" applyProtection="1">
      <alignment horizontal="center" vertical="center" readingOrder="2"/>
      <protection locked="0"/>
    </xf>
    <xf numFmtId="0" fontId="23" fillId="2" borderId="1" xfId="0" applyFont="1" applyFill="1" applyBorder="1" applyAlignment="1" applyProtection="1">
      <alignment horizontal="center" vertical="center" readingOrder="2"/>
      <protection locked="0"/>
    </xf>
    <xf numFmtId="0" fontId="2" fillId="2" borderId="1" xfId="0" applyFont="1" applyFill="1" applyBorder="1" applyAlignment="1" applyProtection="1">
      <alignment horizontal="center" vertical="center" wrapText="1" readingOrder="2"/>
      <protection locked="0"/>
    </xf>
    <xf numFmtId="0" fontId="9" fillId="2" borderId="1" xfId="0" applyFont="1" applyFill="1" applyBorder="1" applyAlignment="1" applyProtection="1">
      <alignment horizontal="center" vertical="center" wrapText="1" readingOrder="2"/>
      <protection locked="0"/>
    </xf>
    <xf numFmtId="0" fontId="6" fillId="2" borderId="1" xfId="0" applyFont="1" applyFill="1" applyBorder="1" applyAlignment="1" applyProtection="1">
      <alignment horizontal="center" vertical="center" readingOrder="2"/>
      <protection locked="0"/>
    </xf>
    <xf numFmtId="0" fontId="40" fillId="22" borderId="21" xfId="0" applyFont="1" applyFill="1" applyBorder="1" applyAlignment="1" applyProtection="1">
      <alignment horizontal="center" vertical="center" readingOrder="2"/>
    </xf>
    <xf numFmtId="0" fontId="28" fillId="2" borderId="21" xfId="0" applyFont="1" applyFill="1" applyBorder="1" applyAlignment="1" applyProtection="1">
      <alignment horizontal="center" vertical="center" readingOrder="2"/>
      <protection locked="0"/>
    </xf>
    <xf numFmtId="0" fontId="3" fillId="0" borderId="21" xfId="0" applyFont="1" applyBorder="1" applyAlignment="1" applyProtection="1">
      <alignment horizontal="center" vertical="center" readingOrder="2"/>
      <protection locked="0"/>
    </xf>
    <xf numFmtId="0" fontId="3" fillId="23" borderId="0" xfId="0" applyFont="1" applyFill="1" applyBorder="1" applyAlignment="1" applyProtection="1">
      <alignment horizontal="center" vertical="center" readingOrder="2"/>
      <protection locked="0"/>
    </xf>
    <xf numFmtId="0" fontId="29" fillId="22" borderId="21" xfId="0" applyFont="1" applyFill="1" applyBorder="1" applyAlignment="1" applyProtection="1">
      <alignment horizontal="center" vertical="center" readingOrder="2"/>
    </xf>
    <xf numFmtId="0" fontId="19" fillId="2" borderId="21" xfId="0" applyFont="1" applyFill="1" applyBorder="1" applyAlignment="1" applyProtection="1">
      <alignment horizontal="center" vertical="center" readingOrder="2"/>
      <protection locked="0"/>
    </xf>
    <xf numFmtId="0" fontId="5" fillId="2" borderId="22" xfId="0" applyFont="1" applyFill="1" applyBorder="1" applyAlignment="1" applyProtection="1">
      <alignment horizontal="center" vertical="center" wrapText="1" readingOrder="2"/>
      <protection locked="0"/>
    </xf>
    <xf numFmtId="0" fontId="3" fillId="0" borderId="22" xfId="0" applyFont="1" applyBorder="1" applyAlignment="1" applyProtection="1">
      <alignment horizontal="center" vertical="center" readingOrder="2"/>
      <protection locked="0"/>
    </xf>
    <xf numFmtId="1" fontId="13" fillId="10" borderId="0" xfId="0" applyNumberFormat="1" applyFont="1" applyFill="1" applyAlignment="1" applyProtection="1">
      <alignment horizontal="center" vertical="center" readingOrder="2"/>
      <protection hidden="1"/>
    </xf>
    <xf numFmtId="2" fontId="9" fillId="10" borderId="0" xfId="0" applyNumberFormat="1" applyFont="1" applyFill="1" applyAlignment="1" applyProtection="1">
      <alignment horizontal="center" vertical="center" readingOrder="2"/>
      <protection hidden="1"/>
    </xf>
    <xf numFmtId="164" fontId="9" fillId="21" borderId="0" xfId="0" applyNumberFormat="1" applyFont="1" applyFill="1" applyAlignment="1" applyProtection="1">
      <alignment horizontal="center" vertical="center" readingOrder="2"/>
      <protection hidden="1"/>
    </xf>
    <xf numFmtId="2" fontId="15" fillId="15" borderId="0" xfId="0" applyNumberFormat="1" applyFont="1" applyFill="1" applyAlignment="1" applyProtection="1">
      <alignment horizontal="center" vertical="center" readingOrder="2"/>
      <protection hidden="1"/>
    </xf>
    <xf numFmtId="2" fontId="15" fillId="12" borderId="0" xfId="0" applyNumberFormat="1" applyFont="1" applyFill="1" applyAlignment="1" applyProtection="1">
      <alignment horizontal="center" vertical="center" readingOrder="2"/>
      <protection hidden="1"/>
    </xf>
    <xf numFmtId="2" fontId="10" fillId="13" borderId="0" xfId="0" applyNumberFormat="1" applyFont="1" applyFill="1" applyAlignment="1" applyProtection="1">
      <alignment horizontal="center" vertical="center" readingOrder="2"/>
      <protection hidden="1"/>
    </xf>
    <xf numFmtId="2" fontId="15" fillId="14" borderId="0" xfId="0" applyNumberFormat="1" applyFont="1" applyFill="1" applyAlignment="1" applyProtection="1">
      <alignment horizontal="center" vertical="center" readingOrder="2"/>
      <protection hidden="1"/>
    </xf>
    <xf numFmtId="2" fontId="15" fillId="16" borderId="0" xfId="0" applyNumberFormat="1" applyFont="1" applyFill="1" applyAlignment="1" applyProtection="1">
      <alignment horizontal="center" vertical="center" readingOrder="2"/>
      <protection hidden="1"/>
    </xf>
    <xf numFmtId="2" fontId="10" fillId="17" borderId="0" xfId="0" applyNumberFormat="1" applyFont="1" applyFill="1" applyAlignment="1" applyProtection="1">
      <alignment horizontal="center" vertical="center" readingOrder="2"/>
      <protection hidden="1"/>
    </xf>
    <xf numFmtId="2" fontId="15" fillId="11" borderId="0" xfId="0" applyNumberFormat="1" applyFont="1" applyFill="1" applyAlignment="1" applyProtection="1">
      <alignment horizontal="center" vertical="center" readingOrder="2"/>
      <protection hidden="1"/>
    </xf>
    <xf numFmtId="2" fontId="15" fillId="18" borderId="0" xfId="0" applyNumberFormat="1" applyFont="1" applyFill="1" applyAlignment="1" applyProtection="1">
      <alignment horizontal="center" vertical="center" readingOrder="2"/>
      <protection hidden="1"/>
    </xf>
    <xf numFmtId="2" fontId="15" fillId="19" borderId="0" xfId="0" applyNumberFormat="1" applyFont="1" applyFill="1" applyAlignment="1" applyProtection="1">
      <alignment horizontal="center" vertical="center" readingOrder="2"/>
      <protection hidden="1"/>
    </xf>
    <xf numFmtId="2" fontId="15" fillId="7" borderId="0" xfId="0" applyNumberFormat="1" applyFont="1" applyFill="1" applyAlignment="1" applyProtection="1">
      <alignment horizontal="center" vertical="center" readingOrder="2"/>
      <protection hidden="1"/>
    </xf>
    <xf numFmtId="0" fontId="46" fillId="2" borderId="22" xfId="0" applyFont="1" applyFill="1" applyBorder="1" applyAlignment="1" applyProtection="1">
      <alignment horizontal="center" vertical="center" readingOrder="2"/>
      <protection locked="0"/>
    </xf>
    <xf numFmtId="0" fontId="46" fillId="0" borderId="22" xfId="0" applyFont="1" applyFill="1" applyBorder="1" applyAlignment="1" applyProtection="1">
      <alignment horizontal="center" vertical="center" readingOrder="2"/>
      <protection locked="0"/>
    </xf>
    <xf numFmtId="0" fontId="8" fillId="25" borderId="1" xfId="0" applyFont="1" applyFill="1" applyBorder="1" applyAlignment="1" applyProtection="1">
      <alignment horizontal="center" vertical="center" readingOrder="2"/>
    </xf>
    <xf numFmtId="0" fontId="6" fillId="25" borderId="21" xfId="0" applyFont="1" applyFill="1" applyBorder="1" applyAlignment="1" applyProtection="1">
      <alignment horizontal="center" vertical="center" readingOrder="2"/>
    </xf>
    <xf numFmtId="0" fontId="30" fillId="14" borderId="3" xfId="0" applyFont="1" applyFill="1" applyBorder="1" applyAlignment="1">
      <alignment horizontal="right" vertical="center" wrapText="1" readingOrder="2"/>
    </xf>
    <xf numFmtId="0" fontId="30" fillId="14" borderId="0" xfId="0" applyFont="1" applyFill="1" applyBorder="1" applyAlignment="1">
      <alignment horizontal="right" vertical="center" wrapText="1" readingOrder="2"/>
    </xf>
    <xf numFmtId="0" fontId="30" fillId="14" borderId="4" xfId="0" applyFont="1" applyFill="1" applyBorder="1" applyAlignment="1">
      <alignment horizontal="right" vertical="center" wrapText="1" readingOrder="2"/>
    </xf>
    <xf numFmtId="0" fontId="5" fillId="3" borderId="3" xfId="0" applyFont="1" applyFill="1" applyBorder="1" applyAlignment="1">
      <alignment horizontal="right" vertical="center" wrapText="1" readingOrder="2"/>
    </xf>
    <xf numFmtId="0" fontId="5" fillId="3" borderId="0" xfId="0" applyFont="1" applyFill="1" applyBorder="1" applyAlignment="1">
      <alignment horizontal="right" vertical="center" wrapText="1" readingOrder="2"/>
    </xf>
    <xf numFmtId="0" fontId="5" fillId="3" borderId="4" xfId="0" applyFont="1" applyFill="1" applyBorder="1" applyAlignment="1">
      <alignment horizontal="right" vertical="center" wrapText="1" readingOrder="2"/>
    </xf>
    <xf numFmtId="0" fontId="30" fillId="6" borderId="3" xfId="0" applyFont="1" applyFill="1" applyBorder="1" applyAlignment="1">
      <alignment horizontal="right" vertical="center" wrapText="1" readingOrder="2"/>
    </xf>
    <xf numFmtId="0" fontId="30" fillId="6" borderId="0" xfId="0" applyFont="1" applyFill="1" applyBorder="1" applyAlignment="1">
      <alignment horizontal="right" vertical="center" wrapText="1" readingOrder="2"/>
    </xf>
    <xf numFmtId="0" fontId="30" fillId="6" borderId="4" xfId="0" applyFont="1" applyFill="1" applyBorder="1" applyAlignment="1">
      <alignment horizontal="right" vertical="center" wrapText="1" readingOrder="2"/>
    </xf>
    <xf numFmtId="0" fontId="31" fillId="14" borderId="3" xfId="0" applyFont="1" applyFill="1" applyBorder="1" applyAlignment="1">
      <alignment horizontal="right" vertical="center" wrapText="1" readingOrder="2"/>
    </xf>
    <xf numFmtId="0" fontId="31" fillId="14" borderId="0" xfId="0" applyFont="1" applyFill="1" applyBorder="1" applyAlignment="1">
      <alignment horizontal="right" vertical="center" wrapText="1" readingOrder="2"/>
    </xf>
    <xf numFmtId="0" fontId="31" fillId="14" borderId="4" xfId="0" applyFont="1" applyFill="1" applyBorder="1" applyAlignment="1">
      <alignment horizontal="right" vertical="center" wrapText="1" readingOrder="2"/>
    </xf>
    <xf numFmtId="0" fontId="30" fillId="6" borderId="3" xfId="0" applyFont="1" applyFill="1" applyBorder="1" applyAlignment="1">
      <alignment horizontal="right" vertical="center" readingOrder="2"/>
    </xf>
    <xf numFmtId="0" fontId="30" fillId="6" borderId="0" xfId="0" applyFont="1" applyFill="1" applyBorder="1" applyAlignment="1">
      <alignment horizontal="right" vertical="center" readingOrder="2"/>
    </xf>
    <xf numFmtId="0" fontId="30" fillId="6" borderId="4" xfId="0" applyFont="1" applyFill="1" applyBorder="1" applyAlignment="1">
      <alignment horizontal="right" vertical="center" readingOrder="2"/>
    </xf>
    <xf numFmtId="0" fontId="37" fillId="16" borderId="7" xfId="0" applyFont="1" applyFill="1" applyBorder="1" applyAlignment="1">
      <alignment horizontal="center" vertical="center" wrapText="1" readingOrder="2"/>
    </xf>
    <xf numFmtId="0" fontId="37" fillId="16" borderId="8" xfId="0" applyFont="1" applyFill="1" applyBorder="1" applyAlignment="1">
      <alignment horizontal="center" vertical="center" wrapText="1" readingOrder="2"/>
    </xf>
    <xf numFmtId="0" fontId="37" fillId="16" borderId="9" xfId="0" applyFont="1" applyFill="1" applyBorder="1" applyAlignment="1">
      <alignment horizontal="center" vertical="center" wrapText="1" readingOrder="2"/>
    </xf>
    <xf numFmtId="0" fontId="43" fillId="28" borderId="5" xfId="0" applyFont="1" applyFill="1" applyBorder="1" applyAlignment="1">
      <alignment horizontal="left" vertical="center" readingOrder="2"/>
    </xf>
    <xf numFmtId="0" fontId="43" fillId="28" borderId="2" xfId="0" applyFont="1" applyFill="1" applyBorder="1" applyAlignment="1">
      <alignment horizontal="left" vertical="center" readingOrder="2"/>
    </xf>
    <xf numFmtId="0" fontId="43" fillId="28" borderId="6" xfId="0" applyFont="1" applyFill="1" applyBorder="1" applyAlignment="1">
      <alignment horizontal="left" vertical="center" readingOrder="2"/>
    </xf>
    <xf numFmtId="0" fontId="38" fillId="17" borderId="3" xfId="0" applyFont="1" applyFill="1" applyBorder="1" applyAlignment="1">
      <alignment horizontal="center" vertical="center" readingOrder="2"/>
    </xf>
    <xf numFmtId="0" fontId="38" fillId="17" borderId="0" xfId="0" applyFont="1" applyFill="1" applyBorder="1" applyAlignment="1">
      <alignment horizontal="center" vertical="center" readingOrder="2"/>
    </xf>
    <xf numFmtId="0" fontId="38" fillId="17" borderId="4" xfId="0" applyFont="1" applyFill="1" applyBorder="1" applyAlignment="1">
      <alignment horizontal="center" vertical="center" readingOrder="2"/>
    </xf>
    <xf numFmtId="0" fontId="17" fillId="11" borderId="3" xfId="0" applyFont="1" applyFill="1" applyBorder="1" applyAlignment="1">
      <alignment horizontal="right" vertical="center" wrapText="1" readingOrder="2"/>
    </xf>
    <xf numFmtId="0" fontId="17" fillId="11" borderId="0" xfId="0" applyFont="1" applyFill="1" applyBorder="1" applyAlignment="1">
      <alignment horizontal="right" vertical="center" readingOrder="2"/>
    </xf>
    <xf numFmtId="0" fontId="17" fillId="11" borderId="4" xfId="0" applyFont="1" applyFill="1" applyBorder="1" applyAlignment="1">
      <alignment horizontal="right" vertical="center" readingOrder="2"/>
    </xf>
    <xf numFmtId="0" fontId="40" fillId="22" borderId="10" xfId="0" applyFont="1" applyFill="1" applyBorder="1" applyAlignment="1" applyProtection="1">
      <alignment horizontal="center" vertical="center" wrapText="1" readingOrder="2"/>
    </xf>
    <xf numFmtId="0" fontId="40" fillId="22" borderId="12" xfId="0" applyFont="1" applyFill="1" applyBorder="1" applyAlignment="1" applyProtection="1">
      <alignment horizontal="center" vertical="center" wrapText="1" readingOrder="2"/>
    </xf>
    <xf numFmtId="0" fontId="6" fillId="25" borderId="10" xfId="0" applyFont="1" applyFill="1" applyBorder="1" applyAlignment="1" applyProtection="1">
      <alignment horizontal="center" vertical="center" readingOrder="2"/>
    </xf>
    <xf numFmtId="0" fontId="6" fillId="25" borderId="11" xfId="0" applyFont="1" applyFill="1" applyBorder="1" applyAlignment="1" applyProtection="1">
      <alignment horizontal="center" vertical="center" readingOrder="2"/>
    </xf>
    <xf numFmtId="0" fontId="29" fillId="22" borderId="10" xfId="0" applyFont="1" applyFill="1" applyBorder="1" applyAlignment="1" applyProtection="1">
      <alignment horizontal="center" vertical="center" wrapText="1" readingOrder="2"/>
    </xf>
    <xf numFmtId="0" fontId="29" fillId="22" borderId="12" xfId="0" applyFont="1" applyFill="1" applyBorder="1" applyAlignment="1" applyProtection="1">
      <alignment horizontal="center" vertical="center" wrapText="1" readingOrder="2"/>
    </xf>
    <xf numFmtId="0" fontId="10" fillId="27" borderId="13" xfId="0" applyFont="1" applyFill="1" applyBorder="1" applyAlignment="1" applyProtection="1">
      <alignment horizontal="center" vertical="center" readingOrder="2"/>
      <protection hidden="1"/>
    </xf>
    <xf numFmtId="0" fontId="10" fillId="27" borderId="14" xfId="0" applyFont="1" applyFill="1" applyBorder="1" applyAlignment="1" applyProtection="1">
      <alignment horizontal="center" vertical="center" readingOrder="2"/>
      <protection hidden="1"/>
    </xf>
    <xf numFmtId="0" fontId="7" fillId="25" borderId="10" xfId="0" applyFont="1" applyFill="1" applyBorder="1" applyAlignment="1" applyProtection="1">
      <alignment horizontal="center" vertical="center" wrapText="1" readingOrder="2"/>
    </xf>
    <xf numFmtId="0" fontId="7" fillId="25" borderId="11" xfId="0" applyFont="1" applyFill="1" applyBorder="1" applyAlignment="1" applyProtection="1">
      <alignment horizontal="center" vertical="center" wrapText="1" readingOrder="2"/>
    </xf>
    <xf numFmtId="0" fontId="7" fillId="25" borderId="12" xfId="0" applyFont="1" applyFill="1" applyBorder="1" applyAlignment="1" applyProtection="1">
      <alignment horizontal="center" vertical="center" wrapText="1" readingOrder="2"/>
    </xf>
    <xf numFmtId="0" fontId="7" fillId="25" borderId="11" xfId="0" applyFont="1" applyFill="1" applyBorder="1" applyAlignment="1" applyProtection="1">
      <alignment horizontal="center" vertical="center" readingOrder="2"/>
    </xf>
    <xf numFmtId="0" fontId="7" fillId="25" borderId="12" xfId="0" applyFont="1" applyFill="1" applyBorder="1" applyAlignment="1" applyProtection="1">
      <alignment horizontal="center" vertical="center" readingOrder="2"/>
    </xf>
    <xf numFmtId="0" fontId="7" fillId="26" borderId="16" xfId="0" applyFont="1" applyFill="1" applyBorder="1" applyAlignment="1" applyProtection="1">
      <alignment horizontal="center" vertical="center" wrapText="1" readingOrder="2"/>
    </xf>
    <xf numFmtId="0" fontId="7" fillId="26" borderId="0" xfId="0" applyFont="1" applyFill="1" applyBorder="1" applyAlignment="1" applyProtection="1">
      <alignment horizontal="center" vertical="center" wrapText="1" readingOrder="2"/>
    </xf>
    <xf numFmtId="0" fontId="47" fillId="24" borderId="0" xfId="0" applyFont="1" applyFill="1" applyBorder="1" applyAlignment="1" applyProtection="1">
      <alignment horizontal="center" vertical="center" wrapText="1" readingOrder="2"/>
    </xf>
    <xf numFmtId="0" fontId="47" fillId="24" borderId="17" xfId="0" applyFont="1" applyFill="1" applyBorder="1" applyAlignment="1" applyProtection="1">
      <alignment horizontal="center" vertical="center" wrapText="1" readingOrder="2"/>
    </xf>
    <xf numFmtId="0" fontId="47" fillId="24" borderId="19" xfId="0" applyFont="1" applyFill="1" applyBorder="1" applyAlignment="1" applyProtection="1">
      <alignment horizontal="center" vertical="center" wrapText="1" readingOrder="2"/>
    </xf>
    <xf numFmtId="0" fontId="47" fillId="24" borderId="20" xfId="0" applyFont="1" applyFill="1" applyBorder="1" applyAlignment="1" applyProtection="1">
      <alignment horizontal="center" vertical="center" wrapText="1" readingOrder="2"/>
    </xf>
    <xf numFmtId="22" fontId="12" fillId="27" borderId="14" xfId="0" applyNumberFormat="1" applyFont="1" applyFill="1" applyBorder="1" applyAlignment="1" applyProtection="1">
      <alignment horizontal="center" vertical="center" readingOrder="2"/>
      <protection hidden="1"/>
    </xf>
    <xf numFmtId="22" fontId="12" fillId="27" borderId="15" xfId="0" applyNumberFormat="1" applyFont="1" applyFill="1" applyBorder="1" applyAlignment="1" applyProtection="1">
      <alignment horizontal="center" vertical="center" readingOrder="2"/>
      <protection hidden="1"/>
    </xf>
    <xf numFmtId="0" fontId="2" fillId="6" borderId="10" xfId="0" applyFont="1" applyFill="1" applyBorder="1" applyAlignment="1" applyProtection="1">
      <alignment horizontal="center" vertical="center" wrapText="1" readingOrder="2"/>
    </xf>
    <xf numFmtId="0" fontId="2" fillId="6" borderId="12" xfId="0" applyFont="1" applyFill="1" applyBorder="1" applyAlignment="1" applyProtection="1">
      <alignment horizontal="center" vertical="center" wrapText="1" readingOrder="2"/>
    </xf>
    <xf numFmtId="0" fontId="45" fillId="6" borderId="10" xfId="0" applyFont="1" applyFill="1" applyBorder="1" applyAlignment="1" applyProtection="1">
      <alignment horizontal="center" vertical="center" wrapText="1" readingOrder="2"/>
    </xf>
    <xf numFmtId="0" fontId="45" fillId="6" borderId="12" xfId="0" applyFont="1" applyFill="1" applyBorder="1" applyAlignment="1" applyProtection="1">
      <alignment horizontal="center" vertical="center" wrapText="1" readingOrder="2"/>
    </xf>
    <xf numFmtId="0" fontId="1" fillId="5" borderId="13" xfId="0" applyFont="1" applyFill="1" applyBorder="1" applyAlignment="1" applyProtection="1">
      <alignment horizontal="center" vertical="center" readingOrder="2"/>
    </xf>
    <xf numFmtId="0" fontId="1" fillId="5" borderId="14" xfId="0" applyFont="1" applyFill="1" applyBorder="1" applyAlignment="1" applyProtection="1">
      <alignment horizontal="center" vertical="center" readingOrder="2"/>
    </xf>
    <xf numFmtId="0" fontId="1" fillId="5" borderId="15" xfId="0" applyFont="1" applyFill="1" applyBorder="1" applyAlignment="1" applyProtection="1">
      <alignment horizontal="center" vertical="center" readingOrder="2"/>
    </xf>
    <xf numFmtId="0" fontId="1" fillId="5" borderId="16" xfId="0" applyFont="1" applyFill="1" applyBorder="1" applyAlignment="1" applyProtection="1">
      <alignment horizontal="center" vertical="center" readingOrder="2"/>
    </xf>
    <xf numFmtId="0" fontId="1" fillId="5" borderId="0" xfId="0" applyFont="1" applyFill="1" applyBorder="1" applyAlignment="1" applyProtection="1">
      <alignment horizontal="center" vertical="center" readingOrder="2"/>
    </xf>
    <xf numFmtId="0" fontId="1" fillId="5" borderId="17" xfId="0" applyFont="1" applyFill="1" applyBorder="1" applyAlignment="1" applyProtection="1">
      <alignment horizontal="center" vertical="center" readingOrder="2"/>
    </xf>
    <xf numFmtId="0" fontId="1" fillId="5" borderId="18" xfId="0" applyFont="1" applyFill="1" applyBorder="1" applyAlignment="1" applyProtection="1">
      <alignment horizontal="center" vertical="center" readingOrder="2"/>
    </xf>
    <xf numFmtId="0" fontId="1" fillId="5" borderId="19" xfId="0" applyFont="1" applyFill="1" applyBorder="1" applyAlignment="1" applyProtection="1">
      <alignment horizontal="center" vertical="center" readingOrder="2"/>
    </xf>
    <xf numFmtId="0" fontId="1" fillId="5" borderId="20" xfId="0" applyFont="1" applyFill="1" applyBorder="1" applyAlignment="1" applyProtection="1">
      <alignment horizontal="center" vertical="center" readingOrder="2"/>
    </xf>
    <xf numFmtId="0" fontId="23" fillId="22" borderId="10" xfId="0" applyFont="1" applyFill="1" applyBorder="1" applyAlignment="1" applyProtection="1">
      <alignment horizontal="center" vertical="center" readingOrder="2"/>
    </xf>
    <xf numFmtId="0" fontId="23" fillId="22" borderId="12" xfId="0" applyFont="1" applyFill="1" applyBorder="1" applyAlignment="1" applyProtection="1">
      <alignment horizontal="center" vertical="center" readingOrder="2"/>
    </xf>
    <xf numFmtId="0" fontId="2" fillId="5" borderId="10" xfId="0" applyFont="1" applyFill="1" applyBorder="1" applyAlignment="1" applyProtection="1">
      <alignment horizontal="center" vertical="center" readingOrder="2"/>
    </xf>
    <xf numFmtId="0" fontId="2" fillId="5" borderId="12" xfId="0" applyFont="1" applyFill="1" applyBorder="1" applyAlignment="1" applyProtection="1">
      <alignment horizontal="center" vertical="center" readingOrder="2"/>
    </xf>
    <xf numFmtId="0" fontId="2" fillId="6" borderId="10" xfId="0" applyFont="1" applyFill="1" applyBorder="1" applyAlignment="1" applyProtection="1">
      <alignment horizontal="center" vertical="center" readingOrder="2"/>
    </xf>
    <xf numFmtId="0" fontId="2" fillId="6" borderId="12" xfId="0" applyFont="1" applyFill="1" applyBorder="1" applyAlignment="1" applyProtection="1">
      <alignment horizontal="center" vertical="center" readingOrder="2"/>
    </xf>
    <xf numFmtId="0" fontId="2" fillId="8" borderId="10" xfId="0" applyFont="1" applyFill="1" applyBorder="1" applyAlignment="1" applyProtection="1">
      <alignment horizontal="center" vertical="center" readingOrder="2"/>
    </xf>
    <xf numFmtId="0" fontId="2" fillId="8" borderId="12" xfId="0" applyFont="1" applyFill="1" applyBorder="1" applyAlignment="1" applyProtection="1">
      <alignment horizontal="center" vertical="center" readingOrder="2"/>
    </xf>
    <xf numFmtId="0" fontId="2" fillId="9" borderId="10" xfId="0" applyFont="1" applyFill="1" applyBorder="1" applyAlignment="1" applyProtection="1">
      <alignment horizontal="center" vertical="center" readingOrder="2"/>
    </xf>
    <xf numFmtId="0" fontId="2" fillId="9" borderId="12" xfId="0" applyFont="1" applyFill="1" applyBorder="1" applyAlignment="1" applyProtection="1">
      <alignment horizontal="center" vertical="center" readingOrder="2"/>
    </xf>
    <xf numFmtId="0" fontId="1" fillId="8" borderId="10" xfId="0" applyFont="1" applyFill="1" applyBorder="1" applyAlignment="1" applyProtection="1">
      <alignment horizontal="center" vertical="center" readingOrder="2"/>
    </xf>
    <xf numFmtId="0" fontId="1" fillId="8" borderId="11" xfId="0" applyFont="1" applyFill="1" applyBorder="1" applyAlignment="1" applyProtection="1">
      <alignment horizontal="center" vertical="center" readingOrder="2"/>
    </xf>
    <xf numFmtId="0" fontId="1" fillId="8" borderId="12" xfId="0" applyFont="1" applyFill="1" applyBorder="1" applyAlignment="1" applyProtection="1">
      <alignment horizontal="center" vertical="center" readingOrder="2"/>
    </xf>
    <xf numFmtId="0" fontId="1" fillId="8" borderId="13" xfId="0" applyFont="1" applyFill="1" applyBorder="1" applyAlignment="1" applyProtection="1">
      <alignment horizontal="center" vertical="center" readingOrder="2"/>
    </xf>
    <xf numFmtId="0" fontId="1" fillId="8" borderId="14" xfId="0" applyFont="1" applyFill="1" applyBorder="1" applyAlignment="1" applyProtection="1">
      <alignment horizontal="center" vertical="center" readingOrder="2"/>
    </xf>
    <xf numFmtId="0" fontId="1" fillId="8" borderId="15" xfId="0" applyFont="1" applyFill="1" applyBorder="1" applyAlignment="1" applyProtection="1">
      <alignment horizontal="center" vertical="center" readingOrder="2"/>
    </xf>
    <xf numFmtId="0" fontId="1" fillId="8" borderId="16" xfId="0" applyFont="1" applyFill="1" applyBorder="1" applyAlignment="1" applyProtection="1">
      <alignment horizontal="center" vertical="center" readingOrder="2"/>
    </xf>
    <xf numFmtId="0" fontId="1" fillId="8" borderId="0" xfId="0" applyFont="1" applyFill="1" applyBorder="1" applyAlignment="1" applyProtection="1">
      <alignment horizontal="center" vertical="center" readingOrder="2"/>
    </xf>
    <xf numFmtId="0" fontId="1" fillId="8" borderId="17" xfId="0" applyFont="1" applyFill="1" applyBorder="1" applyAlignment="1" applyProtection="1">
      <alignment horizontal="center" vertical="center" readingOrder="2"/>
    </xf>
    <xf numFmtId="0" fontId="1" fillId="8" borderId="18" xfId="0" applyFont="1" applyFill="1" applyBorder="1" applyAlignment="1" applyProtection="1">
      <alignment horizontal="center" vertical="center" readingOrder="2"/>
    </xf>
    <xf numFmtId="0" fontId="1" fillId="8" borderId="19" xfId="0" applyFont="1" applyFill="1" applyBorder="1" applyAlignment="1" applyProtection="1">
      <alignment horizontal="center" vertical="center" readingOrder="2"/>
    </xf>
    <xf numFmtId="0" fontId="1" fillId="8" borderId="20" xfId="0" applyFont="1" applyFill="1" applyBorder="1" applyAlignment="1" applyProtection="1">
      <alignment horizontal="center" vertical="center" readingOrder="2"/>
    </xf>
    <xf numFmtId="0" fontId="1" fillId="9" borderId="10" xfId="0" applyFont="1" applyFill="1" applyBorder="1" applyAlignment="1" applyProtection="1">
      <alignment horizontal="center" vertical="center" readingOrder="2"/>
    </xf>
    <xf numFmtId="0" fontId="1" fillId="9" borderId="11" xfId="0" applyFont="1" applyFill="1" applyBorder="1" applyAlignment="1" applyProtection="1">
      <alignment horizontal="center" vertical="center" readingOrder="2"/>
    </xf>
    <xf numFmtId="0" fontId="1" fillId="9" borderId="12" xfId="0" applyFont="1" applyFill="1" applyBorder="1" applyAlignment="1" applyProtection="1">
      <alignment horizontal="center" vertical="center" readingOrder="2"/>
    </xf>
    <xf numFmtId="0" fontId="7" fillId="25" borderId="13" xfId="0" applyFont="1" applyFill="1" applyBorder="1" applyAlignment="1" applyProtection="1">
      <alignment horizontal="center" vertical="center" readingOrder="2"/>
    </xf>
    <xf numFmtId="0" fontId="7" fillId="25" borderId="14" xfId="0" applyFont="1" applyFill="1" applyBorder="1" applyAlignment="1" applyProtection="1">
      <alignment horizontal="center" vertical="center" readingOrder="2"/>
    </xf>
    <xf numFmtId="0" fontId="7" fillId="25" borderId="15" xfId="0" applyFont="1" applyFill="1" applyBorder="1" applyAlignment="1" applyProtection="1">
      <alignment horizontal="center" vertical="center" readingOrder="2"/>
    </xf>
    <xf numFmtId="0" fontId="7" fillId="25" borderId="16" xfId="0" applyFont="1" applyFill="1" applyBorder="1" applyAlignment="1" applyProtection="1">
      <alignment horizontal="center" vertical="center" readingOrder="2"/>
    </xf>
    <xf numFmtId="0" fontId="7" fillId="25" borderId="0" xfId="0" applyFont="1" applyFill="1" applyBorder="1" applyAlignment="1" applyProtection="1">
      <alignment horizontal="center" vertical="center" readingOrder="2"/>
    </xf>
    <xf numFmtId="0" fontId="7" fillId="25" borderId="17" xfId="0" applyFont="1" applyFill="1" applyBorder="1" applyAlignment="1" applyProtection="1">
      <alignment horizontal="center" vertical="center" readingOrder="2"/>
    </xf>
    <xf numFmtId="0" fontId="7" fillId="25" borderId="18" xfId="0" applyFont="1" applyFill="1" applyBorder="1" applyAlignment="1" applyProtection="1">
      <alignment horizontal="center" vertical="center" readingOrder="2"/>
    </xf>
    <xf numFmtId="0" fontId="7" fillId="25" borderId="19" xfId="0" applyFont="1" applyFill="1" applyBorder="1" applyAlignment="1" applyProtection="1">
      <alignment horizontal="center" vertical="center" readingOrder="2"/>
    </xf>
    <xf numFmtId="0" fontId="7" fillId="25" borderId="20" xfId="0" applyFont="1" applyFill="1" applyBorder="1" applyAlignment="1" applyProtection="1">
      <alignment horizontal="center" vertical="center" readingOrder="2"/>
    </xf>
    <xf numFmtId="0" fontId="5" fillId="25" borderId="15" xfId="0" applyFont="1" applyFill="1" applyBorder="1" applyAlignment="1" applyProtection="1">
      <alignment horizontal="center" vertical="center" wrapText="1" readingOrder="2"/>
    </xf>
    <xf numFmtId="0" fontId="5" fillId="25" borderId="17" xfId="0" applyFont="1" applyFill="1" applyBorder="1" applyAlignment="1" applyProtection="1">
      <alignment horizontal="center" vertical="center" wrapText="1" readingOrder="2"/>
    </xf>
    <xf numFmtId="0" fontId="5" fillId="25" borderId="20" xfId="0" applyFont="1" applyFill="1" applyBorder="1" applyAlignment="1" applyProtection="1">
      <alignment horizontal="center" vertical="center" wrapText="1" readingOrder="2"/>
    </xf>
    <xf numFmtId="0" fontId="6" fillId="25" borderId="12" xfId="0" applyFont="1" applyFill="1" applyBorder="1" applyAlignment="1" applyProtection="1">
      <alignment horizontal="center" vertical="center" readingOrder="2"/>
    </xf>
    <xf numFmtId="0" fontId="1" fillId="6" borderId="10" xfId="0" applyFont="1" applyFill="1" applyBorder="1" applyAlignment="1" applyProtection="1">
      <alignment horizontal="center" vertical="center" readingOrder="2"/>
    </xf>
    <xf numFmtId="0" fontId="1" fillId="6" borderId="11" xfId="0" applyFont="1" applyFill="1" applyBorder="1" applyAlignment="1" applyProtection="1">
      <alignment horizontal="center" vertical="center" readingOrder="2"/>
    </xf>
    <xf numFmtId="0" fontId="1" fillId="6" borderId="12" xfId="0" applyFont="1" applyFill="1" applyBorder="1" applyAlignment="1" applyProtection="1">
      <alignment horizontal="center" vertical="center" readingOrder="2"/>
    </xf>
    <xf numFmtId="0" fontId="1" fillId="6" borderId="10" xfId="0" applyFont="1" applyFill="1" applyBorder="1" applyAlignment="1" applyProtection="1">
      <alignment horizontal="center" vertical="center" wrapText="1" readingOrder="2"/>
    </xf>
    <xf numFmtId="0" fontId="1" fillId="6" borderId="11" xfId="0" applyFont="1" applyFill="1" applyBorder="1" applyAlignment="1" applyProtection="1">
      <alignment horizontal="center" vertical="center" wrapText="1" readingOrder="2"/>
    </xf>
    <xf numFmtId="0" fontId="1" fillId="6" borderId="12" xfId="0" applyFont="1" applyFill="1" applyBorder="1" applyAlignment="1" applyProtection="1">
      <alignment horizontal="center" vertical="center" wrapText="1" readingOrder="2"/>
    </xf>
    <xf numFmtId="0" fontId="1" fillId="9" borderId="13" xfId="0" applyFont="1" applyFill="1" applyBorder="1" applyAlignment="1" applyProtection="1">
      <alignment horizontal="center" vertical="center" readingOrder="2"/>
    </xf>
    <xf numFmtId="0" fontId="1" fillId="9" borderId="14" xfId="0" applyFont="1" applyFill="1" applyBorder="1" applyAlignment="1" applyProtection="1">
      <alignment horizontal="center" vertical="center" readingOrder="2"/>
    </xf>
    <xf numFmtId="0" fontId="1" fillId="9" borderId="15" xfId="0" applyFont="1" applyFill="1" applyBorder="1" applyAlignment="1" applyProtection="1">
      <alignment horizontal="center" vertical="center" readingOrder="2"/>
    </xf>
    <xf numFmtId="0" fontId="1" fillId="9" borderId="16" xfId="0" applyFont="1" applyFill="1" applyBorder="1" applyAlignment="1" applyProtection="1">
      <alignment horizontal="center" vertical="center" readingOrder="2"/>
    </xf>
    <xf numFmtId="0" fontId="1" fillId="9" borderId="0" xfId="0" applyFont="1" applyFill="1" applyBorder="1" applyAlignment="1" applyProtection="1">
      <alignment horizontal="center" vertical="center" readingOrder="2"/>
    </xf>
    <xf numFmtId="0" fontId="1" fillId="9" borderId="17" xfId="0" applyFont="1" applyFill="1" applyBorder="1" applyAlignment="1" applyProtection="1">
      <alignment horizontal="center" vertical="center" readingOrder="2"/>
    </xf>
    <xf numFmtId="0" fontId="1" fillId="9" borderId="18" xfId="0" applyFont="1" applyFill="1" applyBorder="1" applyAlignment="1" applyProtection="1">
      <alignment horizontal="center" vertical="center" readingOrder="2"/>
    </xf>
    <xf numFmtId="0" fontId="1" fillId="9" borderId="19" xfId="0" applyFont="1" applyFill="1" applyBorder="1" applyAlignment="1" applyProtection="1">
      <alignment horizontal="center" vertical="center" readingOrder="2"/>
    </xf>
    <xf numFmtId="0" fontId="1" fillId="9" borderId="20" xfId="0" applyFont="1" applyFill="1" applyBorder="1" applyAlignment="1" applyProtection="1">
      <alignment horizontal="center" vertical="center" readingOrder="2"/>
    </xf>
    <xf numFmtId="0" fontId="6" fillId="25" borderId="1" xfId="0" applyFont="1" applyFill="1" applyBorder="1" applyAlignment="1" applyProtection="1">
      <alignment horizontal="center" vertical="center" readingOrder="2"/>
    </xf>
    <xf numFmtId="0" fontId="2" fillId="4" borderId="10" xfId="0" applyFont="1" applyFill="1" applyBorder="1" applyAlignment="1" applyProtection="1">
      <alignment horizontal="center" vertical="center" readingOrder="2"/>
    </xf>
    <xf numFmtId="0" fontId="2" fillId="4" borderId="12" xfId="0" applyFont="1" applyFill="1" applyBorder="1" applyAlignment="1" applyProtection="1">
      <alignment horizontal="center" vertical="center" readingOrder="2"/>
    </xf>
    <xf numFmtId="0" fontId="44" fillId="10" borderId="23" xfId="0" applyFont="1" applyFill="1" applyBorder="1" applyAlignment="1" applyProtection="1">
      <alignment horizontal="center" vertical="center" readingOrder="2"/>
    </xf>
    <xf numFmtId="0" fontId="44" fillId="10" borderId="22" xfId="0" applyFont="1" applyFill="1" applyBorder="1" applyAlignment="1" applyProtection="1">
      <alignment horizontal="center" vertical="center" readingOrder="2"/>
    </xf>
    <xf numFmtId="0" fontId="8" fillId="25" borderId="13" xfId="0" applyFont="1" applyFill="1" applyBorder="1" applyAlignment="1" applyProtection="1">
      <alignment horizontal="center" vertical="center" readingOrder="2"/>
    </xf>
    <xf numFmtId="0" fontId="8" fillId="25" borderId="14" xfId="0" applyFont="1" applyFill="1" applyBorder="1" applyAlignment="1" applyProtection="1">
      <alignment horizontal="center" vertical="center" readingOrder="2"/>
    </xf>
    <xf numFmtId="0" fontId="8" fillId="25" borderId="15" xfId="0" applyFont="1" applyFill="1" applyBorder="1" applyAlignment="1" applyProtection="1">
      <alignment horizontal="center" vertical="center" readingOrder="2"/>
    </xf>
    <xf numFmtId="0" fontId="8" fillId="25" borderId="16" xfId="0" applyFont="1" applyFill="1" applyBorder="1" applyAlignment="1" applyProtection="1">
      <alignment horizontal="center" vertical="center" readingOrder="2"/>
    </xf>
    <xf numFmtId="0" fontId="8" fillId="25" borderId="0" xfId="0" applyFont="1" applyFill="1" applyBorder="1" applyAlignment="1" applyProtection="1">
      <alignment horizontal="center" vertical="center" readingOrder="2"/>
    </xf>
    <xf numFmtId="0" fontId="8" fillId="25" borderId="17" xfId="0" applyFont="1" applyFill="1" applyBorder="1" applyAlignment="1" applyProtection="1">
      <alignment horizontal="center" vertical="center" readingOrder="2"/>
    </xf>
    <xf numFmtId="0" fontId="8" fillId="25" borderId="18" xfId="0" applyFont="1" applyFill="1" applyBorder="1" applyAlignment="1" applyProtection="1">
      <alignment horizontal="center" vertical="center" readingOrder="2"/>
    </xf>
    <xf numFmtId="0" fontId="8" fillId="25" borderId="19" xfId="0" applyFont="1" applyFill="1" applyBorder="1" applyAlignment="1" applyProtection="1">
      <alignment horizontal="center" vertical="center" readingOrder="2"/>
    </xf>
    <xf numFmtId="0" fontId="8" fillId="25" borderId="20" xfId="0" applyFont="1" applyFill="1" applyBorder="1" applyAlignment="1" applyProtection="1">
      <alignment horizontal="center" vertical="center" readingOrder="2"/>
    </xf>
    <xf numFmtId="0" fontId="42" fillId="6" borderId="10" xfId="0" applyFont="1" applyFill="1" applyBorder="1" applyAlignment="1" applyProtection="1">
      <alignment horizontal="center" vertical="center" wrapText="1" readingOrder="2"/>
    </xf>
    <xf numFmtId="0" fontId="42" fillId="6" borderId="12" xfId="0" applyFont="1" applyFill="1" applyBorder="1" applyAlignment="1" applyProtection="1">
      <alignment horizontal="center" vertical="center" wrapText="1" readingOrder="2"/>
    </xf>
    <xf numFmtId="0" fontId="39" fillId="25" borderId="21" xfId="0" applyFont="1" applyFill="1" applyBorder="1" applyAlignment="1" applyProtection="1">
      <alignment horizontal="center" vertical="center" readingOrder="2"/>
    </xf>
    <xf numFmtId="0" fontId="39" fillId="25" borderId="23" xfId="0" applyFont="1" applyFill="1" applyBorder="1" applyAlignment="1" applyProtection="1">
      <alignment horizontal="center" vertical="center" readingOrder="2"/>
    </xf>
    <xf numFmtId="0" fontId="39" fillId="25" borderId="22" xfId="0" applyFont="1" applyFill="1" applyBorder="1" applyAlignment="1" applyProtection="1">
      <alignment horizontal="center" vertical="center" readingOrder="2"/>
    </xf>
    <xf numFmtId="0" fontId="6" fillId="7" borderId="13" xfId="0" applyFont="1" applyFill="1" applyBorder="1" applyAlignment="1" applyProtection="1">
      <alignment horizontal="center" vertical="center" readingOrder="2"/>
    </xf>
    <xf numFmtId="0" fontId="6" fillId="7" borderId="14" xfId="0" applyFont="1" applyFill="1" applyBorder="1" applyAlignment="1" applyProtection="1">
      <alignment horizontal="center" vertical="center" readingOrder="2"/>
    </xf>
    <xf numFmtId="0" fontId="6" fillId="7" borderId="15" xfId="0" applyFont="1" applyFill="1" applyBorder="1" applyAlignment="1" applyProtection="1">
      <alignment horizontal="center" vertical="center" readingOrder="2"/>
    </xf>
    <xf numFmtId="0" fontId="6" fillId="7" borderId="16" xfId="0" applyFont="1" applyFill="1" applyBorder="1" applyAlignment="1" applyProtection="1">
      <alignment horizontal="center" vertical="center" readingOrder="2"/>
    </xf>
    <xf numFmtId="0" fontId="6" fillId="7" borderId="0" xfId="0" applyFont="1" applyFill="1" applyBorder="1" applyAlignment="1" applyProtection="1">
      <alignment horizontal="center" vertical="center" readingOrder="2"/>
    </xf>
    <xf numFmtId="0" fontId="6" fillId="7" borderId="17" xfId="0" applyFont="1" applyFill="1" applyBorder="1" applyAlignment="1" applyProtection="1">
      <alignment horizontal="center" vertical="center" readingOrder="2"/>
    </xf>
    <xf numFmtId="0" fontId="6" fillId="7" borderId="18" xfId="0" applyFont="1" applyFill="1" applyBorder="1" applyAlignment="1" applyProtection="1">
      <alignment horizontal="center" vertical="center" readingOrder="2"/>
    </xf>
    <xf numFmtId="0" fontId="6" fillId="7" borderId="19" xfId="0" applyFont="1" applyFill="1" applyBorder="1" applyAlignment="1" applyProtection="1">
      <alignment horizontal="center" vertical="center" readingOrder="2"/>
    </xf>
    <xf numFmtId="0" fontId="6" fillId="7" borderId="20" xfId="0" applyFont="1" applyFill="1" applyBorder="1" applyAlignment="1" applyProtection="1">
      <alignment horizontal="center" vertical="center" readingOrder="2"/>
    </xf>
    <xf numFmtId="0" fontId="4" fillId="6" borderId="10" xfId="0" applyFont="1" applyFill="1" applyBorder="1" applyAlignment="1" applyProtection="1">
      <alignment horizontal="center" vertical="center" wrapText="1" readingOrder="2"/>
    </xf>
    <xf numFmtId="0" fontId="4" fillId="6" borderId="11" xfId="0" applyFont="1" applyFill="1" applyBorder="1" applyAlignment="1" applyProtection="1">
      <alignment horizontal="center" vertical="center" wrapText="1" readingOrder="2"/>
    </xf>
    <xf numFmtId="0" fontId="4" fillId="6" borderId="12" xfId="0" applyFont="1" applyFill="1" applyBorder="1" applyAlignment="1" applyProtection="1">
      <alignment horizontal="center" vertical="center" wrapText="1" readingOrder="2"/>
    </xf>
    <xf numFmtId="0" fontId="7" fillId="25" borderId="10" xfId="0" applyFont="1" applyFill="1" applyBorder="1" applyAlignment="1" applyProtection="1">
      <alignment horizontal="center" vertical="center" readingOrder="2"/>
    </xf>
    <xf numFmtId="0" fontId="1" fillId="5" borderId="10" xfId="0" applyFont="1" applyFill="1" applyBorder="1" applyAlignment="1" applyProtection="1">
      <alignment horizontal="center" vertical="center" readingOrder="2"/>
    </xf>
    <xf numFmtId="0" fontId="1" fillId="5" borderId="11" xfId="0" applyFont="1" applyFill="1" applyBorder="1" applyAlignment="1" applyProtection="1">
      <alignment horizontal="center" vertical="center" readingOrder="2"/>
    </xf>
    <xf numFmtId="0" fontId="1" fillId="5" borderId="12" xfId="0" applyFont="1" applyFill="1" applyBorder="1" applyAlignment="1" applyProtection="1">
      <alignment horizontal="center" vertical="center" readingOrder="2"/>
    </xf>
    <xf numFmtId="0" fontId="8" fillId="25" borderId="10" xfId="0" applyFont="1" applyFill="1" applyBorder="1" applyAlignment="1" applyProtection="1">
      <alignment horizontal="center" vertical="center" readingOrder="2"/>
    </xf>
    <xf numFmtId="0" fontId="8" fillId="25" borderId="11" xfId="0" applyFont="1" applyFill="1" applyBorder="1" applyAlignment="1" applyProtection="1">
      <alignment horizontal="center" vertical="center" readingOrder="2"/>
    </xf>
    <xf numFmtId="0" fontId="8" fillId="25" borderId="12" xfId="0" applyFont="1" applyFill="1" applyBorder="1" applyAlignment="1" applyProtection="1">
      <alignment horizontal="center" vertical="center" readingOrder="2"/>
    </xf>
    <xf numFmtId="0" fontId="6" fillId="25" borderId="13" xfId="0" applyFont="1" applyFill="1" applyBorder="1" applyAlignment="1" applyProtection="1">
      <alignment horizontal="center" vertical="center" readingOrder="2"/>
    </xf>
    <xf numFmtId="0" fontId="6" fillId="25" borderId="14" xfId="0" applyFont="1" applyFill="1" applyBorder="1" applyAlignment="1" applyProtection="1">
      <alignment horizontal="center" vertical="center" readingOrder="2"/>
    </xf>
    <xf numFmtId="0" fontId="6" fillId="25" borderId="15" xfId="0" applyFont="1" applyFill="1" applyBorder="1" applyAlignment="1" applyProtection="1">
      <alignment horizontal="center" vertical="center" readingOrder="2"/>
    </xf>
    <xf numFmtId="0" fontId="6" fillId="25" borderId="16" xfId="0" applyFont="1" applyFill="1" applyBorder="1" applyAlignment="1" applyProtection="1">
      <alignment horizontal="center" vertical="center" readingOrder="2"/>
    </xf>
    <xf numFmtId="0" fontId="6" fillId="25" borderId="0" xfId="0" applyFont="1" applyFill="1" applyBorder="1" applyAlignment="1" applyProtection="1">
      <alignment horizontal="center" vertical="center" readingOrder="2"/>
    </xf>
    <xf numFmtId="0" fontId="6" fillId="25" borderId="17" xfId="0" applyFont="1" applyFill="1" applyBorder="1" applyAlignment="1" applyProtection="1">
      <alignment horizontal="center" vertical="center" readingOrder="2"/>
    </xf>
    <xf numFmtId="0" fontId="6" fillId="25" borderId="18" xfId="0" applyFont="1" applyFill="1" applyBorder="1" applyAlignment="1" applyProtection="1">
      <alignment horizontal="center" vertical="center" readingOrder="2"/>
    </xf>
    <xf numFmtId="0" fontId="6" fillId="25" borderId="19" xfId="0" applyFont="1" applyFill="1" applyBorder="1" applyAlignment="1" applyProtection="1">
      <alignment horizontal="center" vertical="center" readingOrder="2"/>
    </xf>
    <xf numFmtId="0" fontId="6" fillId="25" borderId="20" xfId="0" applyFont="1" applyFill="1" applyBorder="1" applyAlignment="1" applyProtection="1">
      <alignment horizontal="center" vertical="center" readingOrder="2"/>
    </xf>
    <xf numFmtId="0" fontId="5" fillId="25" borderId="21" xfId="0" applyFont="1" applyFill="1" applyBorder="1" applyAlignment="1" applyProtection="1">
      <alignment horizontal="center" vertical="center" readingOrder="2"/>
    </xf>
    <xf numFmtId="0" fontId="5" fillId="25" borderId="23" xfId="0" applyFont="1" applyFill="1" applyBorder="1" applyAlignment="1" applyProtection="1">
      <alignment horizontal="center" vertical="center" readingOrder="2"/>
    </xf>
    <xf numFmtId="0" fontId="5" fillId="25" borderId="22" xfId="0" applyFont="1" applyFill="1" applyBorder="1" applyAlignment="1" applyProtection="1">
      <alignment horizontal="center" vertical="center" readingOrder="2"/>
    </xf>
    <xf numFmtId="0" fontId="1" fillId="4" borderId="10" xfId="0" applyFont="1" applyFill="1" applyBorder="1" applyAlignment="1" applyProtection="1">
      <alignment horizontal="center" vertical="center" readingOrder="2"/>
    </xf>
    <xf numFmtId="0" fontId="1" fillId="4" borderId="11" xfId="0" applyFont="1" applyFill="1" applyBorder="1" applyAlignment="1" applyProtection="1">
      <alignment horizontal="center" vertical="center" readingOrder="2"/>
    </xf>
    <xf numFmtId="0" fontId="1" fillId="4" borderId="12" xfId="0" applyFont="1" applyFill="1" applyBorder="1" applyAlignment="1" applyProtection="1">
      <alignment horizontal="center" vertical="center" readingOrder="2"/>
    </xf>
    <xf numFmtId="0" fontId="1" fillId="4" borderId="13" xfId="0" applyFont="1" applyFill="1" applyBorder="1" applyAlignment="1" applyProtection="1">
      <alignment horizontal="center" vertical="center" readingOrder="2"/>
    </xf>
    <xf numFmtId="0" fontId="1" fillId="4" borderId="14" xfId="0" applyFont="1" applyFill="1" applyBorder="1" applyAlignment="1" applyProtection="1">
      <alignment horizontal="center" vertical="center" readingOrder="2"/>
    </xf>
    <xf numFmtId="0" fontId="1" fillId="4" borderId="15" xfId="0" applyFont="1" applyFill="1" applyBorder="1" applyAlignment="1" applyProtection="1">
      <alignment horizontal="center" vertical="center" readingOrder="2"/>
    </xf>
    <xf numFmtId="0" fontId="1" fillId="4" borderId="16" xfId="0" applyFont="1" applyFill="1" applyBorder="1" applyAlignment="1" applyProtection="1">
      <alignment horizontal="center" vertical="center" readingOrder="2"/>
    </xf>
    <xf numFmtId="0" fontId="1" fillId="4" borderId="0" xfId="0" applyFont="1" applyFill="1" applyBorder="1" applyAlignment="1" applyProtection="1">
      <alignment horizontal="center" vertical="center" readingOrder="2"/>
    </xf>
    <xf numFmtId="0" fontId="1" fillId="4" borderId="17" xfId="0" applyFont="1" applyFill="1" applyBorder="1" applyAlignment="1" applyProtection="1">
      <alignment horizontal="center" vertical="center" readingOrder="2"/>
    </xf>
    <xf numFmtId="0" fontId="1" fillId="4" borderId="18" xfId="0" applyFont="1" applyFill="1" applyBorder="1" applyAlignment="1" applyProtection="1">
      <alignment horizontal="center" vertical="center" readingOrder="2"/>
    </xf>
    <xf numFmtId="0" fontId="1" fillId="4" borderId="19" xfId="0" applyFont="1" applyFill="1" applyBorder="1" applyAlignment="1" applyProtection="1">
      <alignment horizontal="center" vertical="center" readingOrder="2"/>
    </xf>
    <xf numFmtId="0" fontId="1" fillId="4" borderId="20" xfId="0" applyFont="1" applyFill="1" applyBorder="1" applyAlignment="1" applyProtection="1">
      <alignment horizontal="center" vertical="center" readingOrder="2"/>
    </xf>
  </cellXfs>
  <cellStyles count="35">
    <cellStyle name="Normal" xfId="0" builtinId="0"/>
    <cellStyle name="Normal 10 2" xfId="28"/>
    <cellStyle name="Normal 11 2" xfId="11"/>
    <cellStyle name="Normal 2 2" xfId="1"/>
    <cellStyle name="Normal 2 3" xfId="5"/>
    <cellStyle name="Normal 2 4" xfId="6"/>
    <cellStyle name="Normal 2 5" xfId="12"/>
    <cellStyle name="Normal 2 6" xfId="18"/>
    <cellStyle name="Normal 2 7" xfId="25"/>
    <cellStyle name="Normal 2 8" xfId="30"/>
    <cellStyle name="Normal 3" xfId="2"/>
    <cellStyle name="Normal 3 2" xfId="8"/>
    <cellStyle name="Normal 3 3" xfId="14"/>
    <cellStyle name="Normal 3 4" xfId="19"/>
    <cellStyle name="Normal 3 5" xfId="24"/>
    <cellStyle name="Normal 3 6" xfId="31"/>
    <cellStyle name="Normal 3 7" xfId="34"/>
    <cellStyle name="Normal 4" xfId="3"/>
    <cellStyle name="Normal 4 2" xfId="9"/>
    <cellStyle name="Normal 4 3" xfId="15"/>
    <cellStyle name="Normal 4 4" xfId="17"/>
    <cellStyle name="Normal 4 5" xfId="26"/>
    <cellStyle name="Normal 4 6" xfId="29"/>
    <cellStyle name="Normal 4 7" xfId="33"/>
    <cellStyle name="Normal 5" xfId="4"/>
    <cellStyle name="Normal 5 2" xfId="10"/>
    <cellStyle name="Normal 5 3" xfId="16"/>
    <cellStyle name="Normal 5 4" xfId="21"/>
    <cellStyle name="Normal 5 5" xfId="23"/>
    <cellStyle name="Normal 5 6" xfId="27"/>
    <cellStyle name="Normal 5 7" xfId="32"/>
    <cellStyle name="Normal 6 2" xfId="7"/>
    <cellStyle name="Normal 7 2" xfId="13"/>
    <cellStyle name="Normal 8 2" xfId="20"/>
    <cellStyle name="Normal 9 2" xfId="22"/>
  </cellStyles>
  <dxfs count="10">
    <dxf>
      <font>
        <color rgb="FF0070C0"/>
      </font>
      <fill>
        <patternFill>
          <bgColor theme="0" tint="-0.14996795556505021"/>
        </patternFill>
      </fill>
      <border>
        <left style="thin">
          <color auto="1"/>
        </left>
        <right style="thin">
          <color auto="1"/>
        </right>
        <top style="thin">
          <color auto="1"/>
        </top>
        <bottom style="thin">
          <color auto="1"/>
        </bottom>
        <vertical/>
        <horizontal/>
      </border>
    </dxf>
    <dxf>
      <font>
        <color rgb="FF0070C0"/>
      </font>
      <fill>
        <patternFill>
          <bgColor theme="0" tint="-0.14996795556505021"/>
        </patternFill>
      </fill>
      <border>
        <left style="thin">
          <color auto="1"/>
        </left>
        <right style="thin">
          <color auto="1"/>
        </right>
        <top style="thin">
          <color auto="1"/>
        </top>
        <bottom style="thin">
          <color auto="1"/>
        </bottom>
        <vertical/>
        <horizontal/>
      </border>
    </dxf>
    <dxf>
      <font>
        <color theme="1"/>
      </font>
      <numFmt numFmtId="30" formatCode="@"/>
      <fill>
        <patternFill>
          <bgColor theme="0"/>
        </patternFill>
      </fill>
      <border>
        <left style="thin">
          <color auto="1"/>
        </left>
        <right style="thin">
          <color auto="1"/>
        </right>
        <top style="thin">
          <color auto="1"/>
        </top>
        <bottom style="thin">
          <color auto="1"/>
        </bottom>
      </border>
    </dxf>
    <dxf>
      <font>
        <color rgb="FF0070C0"/>
      </font>
      <fill>
        <patternFill>
          <bgColor theme="0" tint="-0.14996795556505021"/>
        </patternFill>
      </fill>
      <border>
        <left style="thin">
          <color auto="1"/>
        </left>
        <right style="thin">
          <color auto="1"/>
        </right>
        <top style="thin">
          <color auto="1"/>
        </top>
        <bottom style="thin">
          <color auto="1"/>
        </bottom>
        <vertical/>
        <horizontal/>
      </border>
    </dxf>
    <dxf>
      <font>
        <color rgb="FF0070C0"/>
      </font>
      <fill>
        <patternFill>
          <bgColor theme="0" tint="-0.14996795556505021"/>
        </patternFill>
      </fill>
      <border>
        <left style="thin">
          <color auto="1"/>
        </left>
        <right style="thin">
          <color auto="1"/>
        </right>
        <top style="thin">
          <color auto="1"/>
        </top>
        <bottom style="thin">
          <color auto="1"/>
        </bottom>
        <vertical/>
        <horizontal/>
      </border>
    </dxf>
    <dxf>
      <fill>
        <patternFill>
          <bgColor theme="3" tint="0.79998168889431442"/>
        </patternFill>
      </fill>
    </dxf>
    <dxf>
      <font>
        <color rgb="FFC00000"/>
      </font>
      <fill>
        <patternFill>
          <bgColor rgb="FFFFFF00"/>
        </patternFill>
      </fill>
    </dxf>
    <dxf>
      <font>
        <color auto="1"/>
      </font>
      <fill>
        <patternFill>
          <bgColor theme="3" tint="0.79998168889431442"/>
        </patternFill>
      </fill>
    </dxf>
    <dxf>
      <fill>
        <patternFill>
          <bgColor theme="0"/>
        </patternFill>
      </fill>
      <border>
        <left style="thin">
          <color auto="1"/>
        </left>
        <right style="thin">
          <color auto="1"/>
        </right>
        <top style="thin">
          <color auto="1"/>
        </top>
        <bottom style="thin">
          <color auto="1"/>
        </bottom>
      </border>
    </dxf>
    <dxf>
      <font>
        <color rgb="FFC00000"/>
      </font>
      <fill>
        <patternFill>
          <bgColor rgb="FFFFFF00"/>
        </patternFill>
      </fill>
    </dxf>
  </dxfs>
  <tableStyles count="0" defaultTableStyle="TableStyleMedium9" defaultPivotStyle="PivotStyleLight16"/>
  <colors>
    <mruColors>
      <color rgb="FF66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5.xml"/><Relationship Id="rId13" Type="http://schemas.openxmlformats.org/officeDocument/2006/relationships/chartsheet" Target="chartsheets/sheet10.xml"/><Relationship Id="rId18" Type="http://schemas.openxmlformats.org/officeDocument/2006/relationships/chartsheet" Target="chartsheets/sheet15.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hartsheet" Target="chartsheets/sheet18.xml"/><Relationship Id="rId7" Type="http://schemas.openxmlformats.org/officeDocument/2006/relationships/chartsheet" Target="chartsheets/sheet4.xml"/><Relationship Id="rId12" Type="http://schemas.openxmlformats.org/officeDocument/2006/relationships/chartsheet" Target="chartsheets/sheet9.xml"/><Relationship Id="rId17" Type="http://schemas.openxmlformats.org/officeDocument/2006/relationships/chartsheet" Target="chartsheets/sheet14.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hartsheet" Target="chartsheets/sheet13.xml"/><Relationship Id="rId20" Type="http://schemas.openxmlformats.org/officeDocument/2006/relationships/chartsheet" Target="chartsheets/sheet17.xml"/><Relationship Id="rId1" Type="http://schemas.openxmlformats.org/officeDocument/2006/relationships/worksheet" Target="worksheets/sheet1.xml"/><Relationship Id="rId6" Type="http://schemas.openxmlformats.org/officeDocument/2006/relationships/chartsheet" Target="chartsheets/sheet3.xml"/><Relationship Id="rId11" Type="http://schemas.openxmlformats.org/officeDocument/2006/relationships/chartsheet" Target="chartsheets/sheet8.xml"/><Relationship Id="rId24" Type="http://schemas.openxmlformats.org/officeDocument/2006/relationships/styles" Target="styles.xml"/><Relationship Id="rId5" Type="http://schemas.openxmlformats.org/officeDocument/2006/relationships/chartsheet" Target="chartsheets/sheet2.xml"/><Relationship Id="rId15" Type="http://schemas.openxmlformats.org/officeDocument/2006/relationships/chartsheet" Target="chartsheets/sheet12.xml"/><Relationship Id="rId23" Type="http://schemas.openxmlformats.org/officeDocument/2006/relationships/theme" Target="theme/theme1.xml"/><Relationship Id="rId10" Type="http://schemas.openxmlformats.org/officeDocument/2006/relationships/chartsheet" Target="chartsheets/sheet7.xml"/><Relationship Id="rId19" Type="http://schemas.openxmlformats.org/officeDocument/2006/relationships/chartsheet" Target="chartsheets/sheet16.xml"/><Relationship Id="rId4" Type="http://schemas.openxmlformats.org/officeDocument/2006/relationships/chartsheet" Target="chartsheets/sheet1.xml"/><Relationship Id="rId9" Type="http://schemas.openxmlformats.org/officeDocument/2006/relationships/chartsheet" Target="chartsheets/sheet6.xml"/><Relationship Id="rId14" Type="http://schemas.openxmlformats.org/officeDocument/2006/relationships/chartsheet" Target="chartsheets/sheet11.xml"/><Relationship Id="rId22" Type="http://schemas.openxmlformats.org/officeDocument/2006/relationships/chartsheet" Target="chartsheets/sheet19.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23.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25.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27.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29.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31.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33.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35.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37.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39.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32"/>
    </mc:Choice>
    <mc:Fallback>
      <c:style val="32"/>
    </mc:Fallback>
  </mc:AlternateContent>
  <c:protection>
    <c:chartObject val="0"/>
    <c:data val="0"/>
    <c:formatting val="0"/>
    <c:selection val="0"/>
    <c:userInterface val="0"/>
  </c:protection>
  <c:chart>
    <c:title>
      <c:tx>
        <c:rich>
          <a:bodyPr/>
          <a:lstStyle/>
          <a:p>
            <a:pPr>
              <a:defRPr lang="fa-IR" sz="2800">
                <a:cs typeface="B Titr" pitchFamily="2" charset="-78"/>
              </a:defRPr>
            </a:pPr>
            <a:r>
              <a:rPr lang="fa-IR" sz="2800">
                <a:cs typeface="B Titr" pitchFamily="2" charset="-78"/>
              </a:rPr>
              <a:t>شاخص بروز آسیب های مرتبط با کار</a:t>
            </a:r>
          </a:p>
        </c:rich>
      </c:tx>
      <c:overlay val="0"/>
    </c:title>
    <c:autoTitleDeleted val="0"/>
    <c:view3D>
      <c:rotX val="0"/>
      <c:rotY val="0"/>
      <c:depthPercent val="100"/>
      <c:rAngAx val="0"/>
    </c:view3D>
    <c:floor>
      <c:thickness val="0"/>
    </c:floor>
    <c:sideWall>
      <c:thickness val="0"/>
    </c:sideWall>
    <c:backWall>
      <c:thickness val="0"/>
    </c:backWall>
    <c:plotArea>
      <c:layout>
        <c:manualLayout>
          <c:layoutTarget val="inner"/>
          <c:xMode val="edge"/>
          <c:yMode val="edge"/>
          <c:x val="6.669695799936208E-2"/>
          <c:y val="0.15422490349998191"/>
          <c:w val="0.90464162373006385"/>
          <c:h val="0.69113718576402627"/>
        </c:manualLayout>
      </c:layout>
      <c:bar3DChart>
        <c:barDir val="col"/>
        <c:grouping val="clustered"/>
        <c:varyColors val="0"/>
        <c:ser>
          <c:idx val="0"/>
          <c:order val="0"/>
          <c:invertIfNegative val="0"/>
          <c:dLbls>
            <c:numFmt formatCode="[$-3010000]0" sourceLinked="0"/>
            <c:spPr>
              <a:noFill/>
              <a:ln>
                <a:noFill/>
              </a:ln>
              <a:effectLst/>
            </c:spPr>
            <c:txPr>
              <a:bodyPr/>
              <a:lstStyle/>
              <a:p>
                <a:pPr rtl="1">
                  <a:defRPr lang="fa-IR" sz="1100" b="1">
                    <a:cs typeface="B Titr" pitchFamily="2" charset="-78"/>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شاخص!$A$4:$A$6</c:f>
              <c:strCache>
                <c:ptCount val="3"/>
                <c:pt idx="0">
                  <c:v>شاخص بروز آسیب های مرتبط با کار</c:v>
                </c:pt>
                <c:pt idx="1">
                  <c:v>شاخص بروز آسیب های کشنده مرتبط با کار</c:v>
                </c:pt>
                <c:pt idx="2">
                  <c:v>شاخص بروز آسیب های غیرکشنده مرتبط با کار</c:v>
                </c:pt>
              </c:strCache>
            </c:strRef>
          </c:cat>
          <c:val>
            <c:numRef>
              <c:f>شاخص!$B$4:$B$6</c:f>
              <c:numCache>
                <c:formatCode>0.0</c:formatCode>
                <c:ptCount val="3"/>
                <c:pt idx="0">
                  <c:v>0</c:v>
                </c:pt>
                <c:pt idx="1">
                  <c:v>0</c:v>
                </c:pt>
                <c:pt idx="2">
                  <c:v>0</c:v>
                </c:pt>
              </c:numCache>
            </c:numRef>
          </c:val>
          <c:extLst xmlns:c16r2="http://schemas.microsoft.com/office/drawing/2015/06/chart">
            <c:ext xmlns:c16="http://schemas.microsoft.com/office/drawing/2014/chart" uri="{C3380CC4-5D6E-409C-BE32-E72D297353CC}">
              <c16:uniqueId val="{00000000-E920-DC4E-904C-C8842F2CE1E9}"/>
            </c:ext>
          </c:extLst>
        </c:ser>
        <c:dLbls>
          <c:showLegendKey val="0"/>
          <c:showVal val="0"/>
          <c:showCatName val="0"/>
          <c:showSerName val="0"/>
          <c:showPercent val="0"/>
          <c:showBubbleSize val="0"/>
        </c:dLbls>
        <c:gapWidth val="150"/>
        <c:shape val="cylinder"/>
        <c:axId val="101583856"/>
        <c:axId val="101584416"/>
        <c:axId val="0"/>
      </c:bar3DChart>
      <c:catAx>
        <c:axId val="101583856"/>
        <c:scaling>
          <c:orientation val="minMax"/>
        </c:scaling>
        <c:delete val="0"/>
        <c:axPos val="b"/>
        <c:numFmt formatCode="General" sourceLinked="0"/>
        <c:majorTickMark val="out"/>
        <c:minorTickMark val="none"/>
        <c:tickLblPos val="nextTo"/>
        <c:txPr>
          <a:bodyPr/>
          <a:lstStyle/>
          <a:p>
            <a:pPr>
              <a:defRPr lang="fa-IR" sz="1050" b="0">
                <a:cs typeface="B Traffic" pitchFamily="2" charset="-78"/>
              </a:defRPr>
            </a:pPr>
            <a:endParaRPr lang="en-US"/>
          </a:p>
        </c:txPr>
        <c:crossAx val="101584416"/>
        <c:crosses val="autoZero"/>
        <c:auto val="1"/>
        <c:lblAlgn val="ctr"/>
        <c:lblOffset val="100"/>
        <c:noMultiLvlLbl val="0"/>
      </c:catAx>
      <c:valAx>
        <c:axId val="101584416"/>
        <c:scaling>
          <c:orientation val="minMax"/>
          <c:max val="10000"/>
          <c:min val="0"/>
        </c:scaling>
        <c:delete val="0"/>
        <c:axPos val="l"/>
        <c:majorGridlines>
          <c:spPr>
            <a:ln w="9525" cap="flat" cmpd="sng" algn="ctr">
              <a:solidFill>
                <a:schemeClr val="accent1">
                  <a:lumMod val="60000"/>
                  <a:lumOff val="40000"/>
                </a:schemeClr>
              </a:solidFill>
              <a:prstDash val="solid"/>
            </a:ln>
            <a:effectLst>
              <a:innerShdw blurRad="63500" dist="50800" dir="16200000">
                <a:prstClr val="black">
                  <a:alpha val="50000"/>
                </a:prstClr>
              </a:innerShdw>
            </a:effectLst>
          </c:spPr>
        </c:majorGridlines>
        <c:numFmt formatCode="[$-3010000]0" sourceLinked="0"/>
        <c:majorTickMark val="none"/>
        <c:minorTickMark val="none"/>
        <c:tickLblPos val="nextTo"/>
        <c:txPr>
          <a:bodyPr rot="0" vert="horz"/>
          <a:lstStyle/>
          <a:p>
            <a:pPr rtl="1">
              <a:defRPr lang="fa-IR" sz="1200">
                <a:cs typeface="B Titr" pitchFamily="2" charset="-78"/>
              </a:defRPr>
            </a:pPr>
            <a:endParaRPr lang="en-US"/>
          </a:p>
        </c:txPr>
        <c:crossAx val="101583856"/>
        <c:crosses val="autoZero"/>
        <c:crossBetween val="between"/>
        <c:majorUnit val="1000"/>
      </c:valAx>
    </c:plotArea>
    <c:plotVisOnly val="1"/>
    <c:dispBlanksAs val="gap"/>
    <c:showDLblsOverMax val="0"/>
  </c:chart>
  <c:spPr>
    <a:gradFill>
      <a:gsLst>
        <a:gs pos="0">
          <a:srgbClr val="FBEAC7"/>
        </a:gs>
        <a:gs pos="17999">
          <a:srgbClr val="FEE7F2"/>
        </a:gs>
        <a:gs pos="36000">
          <a:srgbClr val="FAC77D"/>
        </a:gs>
        <a:gs pos="61000">
          <a:srgbClr val="FBA97D"/>
        </a:gs>
        <a:gs pos="82001">
          <a:srgbClr val="FBD49C"/>
        </a:gs>
        <a:gs pos="100000">
          <a:srgbClr val="FEE7F2"/>
        </a:gs>
      </a:gsLst>
      <a:lin ang="5400000" scaled="0"/>
    </a:gradFill>
  </c:spPr>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32"/>
    </mc:Choice>
    <mc:Fallback>
      <c:style val="32"/>
    </mc:Fallback>
  </mc:AlternateContent>
  <c:protection>
    <c:chartObject val="0"/>
    <c:data val="0"/>
    <c:formatting val="0"/>
    <c:selection val="0"/>
    <c:userInterface val="0"/>
  </c:protection>
  <c:chart>
    <c:title>
      <c:tx>
        <c:rich>
          <a:bodyPr/>
          <a:lstStyle/>
          <a:p>
            <a:pPr>
              <a:defRPr lang="fa-IR" sz="2800">
                <a:cs typeface="B Titr" pitchFamily="2" charset="-78"/>
              </a:defRPr>
            </a:pPr>
            <a:r>
              <a:rPr lang="fa-IR" sz="2800">
                <a:cs typeface="B Titr" pitchFamily="2" charset="-78"/>
              </a:rPr>
              <a:t>شاخص مصدوميت اندام فوقاني</a:t>
            </a:r>
          </a:p>
        </c:rich>
      </c:tx>
      <c:overlay val="0"/>
    </c:title>
    <c:autoTitleDeleted val="0"/>
    <c:view3D>
      <c:rotX val="0"/>
      <c:rotY val="0"/>
      <c:depthPercent val="100"/>
      <c:rAngAx val="0"/>
    </c:view3D>
    <c:floor>
      <c:thickness val="0"/>
    </c:floor>
    <c:sideWall>
      <c:thickness val="0"/>
    </c:sideWall>
    <c:backWall>
      <c:thickness val="0"/>
    </c:backWall>
    <c:plotArea>
      <c:layout>
        <c:manualLayout>
          <c:layoutTarget val="inner"/>
          <c:xMode val="edge"/>
          <c:yMode val="edge"/>
          <c:x val="7.6238627890595184E-2"/>
          <c:y val="0.15631120896971223"/>
          <c:w val="0.81876622507521957"/>
          <c:h val="0.69113718576402638"/>
        </c:manualLayout>
      </c:layout>
      <c:bar3DChart>
        <c:barDir val="col"/>
        <c:grouping val="clustered"/>
        <c:varyColors val="0"/>
        <c:ser>
          <c:idx val="0"/>
          <c:order val="0"/>
          <c:invertIfNegative val="0"/>
          <c:dLbls>
            <c:numFmt formatCode="[$-3010000]0" sourceLinked="0"/>
            <c:spPr>
              <a:noFill/>
              <a:ln>
                <a:noFill/>
              </a:ln>
              <a:effectLst/>
            </c:spPr>
            <c:txPr>
              <a:bodyPr/>
              <a:lstStyle/>
              <a:p>
                <a:pPr rtl="1">
                  <a:defRPr lang="fa-IR" sz="1050" b="1">
                    <a:cs typeface="B Titr" pitchFamily="2" charset="-78"/>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شاخص!$A$46:$A$52</c:f>
              <c:strCache>
                <c:ptCount val="7"/>
                <c:pt idx="0">
                  <c:v>درصد مصدوماني كه دست آنها آسيب ديده</c:v>
                </c:pt>
                <c:pt idx="1">
                  <c:v>درصد مصدوماني كه انگشتان دست آنها آسيب ديده</c:v>
                </c:pt>
                <c:pt idx="2">
                  <c:v>درصد مصدوماني كه مچ دست آنها آسيب ديده</c:v>
                </c:pt>
                <c:pt idx="3">
                  <c:v>درصد مصدوماني كه بازو آنها آسيب ديده</c:v>
                </c:pt>
                <c:pt idx="4">
                  <c:v>درصد مصدوماني كه شانه آنها آسيب ديده</c:v>
                </c:pt>
                <c:pt idx="5">
                  <c:v>درصد مصدوماني كه ساعد آنها آسيب ديده</c:v>
                </c:pt>
                <c:pt idx="6">
                  <c:v>درصد مصدوماني كه ساير نواحي اندام فوقاني آنها آسيب ديده</c:v>
                </c:pt>
              </c:strCache>
            </c:strRef>
          </c:cat>
          <c:val>
            <c:numRef>
              <c:f>شاخص!$B$46:$B$52</c:f>
              <c:numCache>
                <c:formatCode>0.00</c:formatCode>
                <c:ptCount val="7"/>
                <c:pt idx="0">
                  <c:v>0</c:v>
                </c:pt>
                <c:pt idx="1">
                  <c:v>0</c:v>
                </c:pt>
                <c:pt idx="2">
                  <c:v>0</c:v>
                </c:pt>
                <c:pt idx="3">
                  <c:v>0</c:v>
                </c:pt>
                <c:pt idx="4">
                  <c:v>0</c:v>
                </c:pt>
                <c:pt idx="5">
                  <c:v>0</c:v>
                </c:pt>
                <c:pt idx="6">
                  <c:v>0</c:v>
                </c:pt>
              </c:numCache>
            </c:numRef>
          </c:val>
          <c:extLst xmlns:c16r2="http://schemas.microsoft.com/office/drawing/2015/06/chart">
            <c:ext xmlns:c16="http://schemas.microsoft.com/office/drawing/2014/chart" uri="{C3380CC4-5D6E-409C-BE32-E72D297353CC}">
              <c16:uniqueId val="{00000000-8A90-3B46-90EC-81B141B2AEEA}"/>
            </c:ext>
          </c:extLst>
        </c:ser>
        <c:dLbls>
          <c:showLegendKey val="0"/>
          <c:showVal val="0"/>
          <c:showCatName val="0"/>
          <c:showSerName val="0"/>
          <c:showPercent val="0"/>
          <c:showBubbleSize val="0"/>
        </c:dLbls>
        <c:gapWidth val="150"/>
        <c:shape val="cylinder"/>
        <c:axId val="238998864"/>
        <c:axId val="238999424"/>
        <c:axId val="0"/>
      </c:bar3DChart>
      <c:catAx>
        <c:axId val="238998864"/>
        <c:scaling>
          <c:orientation val="minMax"/>
        </c:scaling>
        <c:delete val="0"/>
        <c:axPos val="b"/>
        <c:numFmt formatCode="General" sourceLinked="0"/>
        <c:majorTickMark val="out"/>
        <c:minorTickMark val="none"/>
        <c:tickLblPos val="nextTo"/>
        <c:txPr>
          <a:bodyPr rot="-5400000" vert="horz"/>
          <a:lstStyle/>
          <a:p>
            <a:pPr>
              <a:defRPr lang="fa-IR" sz="900" b="0">
                <a:cs typeface="B Traffic" pitchFamily="2" charset="-78"/>
              </a:defRPr>
            </a:pPr>
            <a:endParaRPr lang="en-US"/>
          </a:p>
        </c:txPr>
        <c:crossAx val="238999424"/>
        <c:crosses val="autoZero"/>
        <c:auto val="1"/>
        <c:lblAlgn val="ctr"/>
        <c:lblOffset val="100"/>
        <c:noMultiLvlLbl val="0"/>
      </c:catAx>
      <c:valAx>
        <c:axId val="238999424"/>
        <c:scaling>
          <c:orientation val="minMax"/>
          <c:max val="100"/>
          <c:min val="0"/>
        </c:scaling>
        <c:delete val="0"/>
        <c:axPos val="l"/>
        <c:majorGridlines>
          <c:spPr>
            <a:ln w="9525" cap="flat" cmpd="sng" algn="ctr">
              <a:solidFill>
                <a:schemeClr val="accent1">
                  <a:lumMod val="60000"/>
                  <a:lumOff val="40000"/>
                </a:schemeClr>
              </a:solidFill>
              <a:prstDash val="solid"/>
            </a:ln>
            <a:effectLst>
              <a:innerShdw blurRad="63500" dist="50800" dir="16200000">
                <a:prstClr val="black">
                  <a:alpha val="50000"/>
                </a:prstClr>
              </a:innerShdw>
            </a:effectLst>
          </c:spPr>
        </c:majorGridlines>
        <c:numFmt formatCode="[$-3010000]0" sourceLinked="0"/>
        <c:majorTickMark val="none"/>
        <c:minorTickMark val="none"/>
        <c:tickLblPos val="nextTo"/>
        <c:txPr>
          <a:bodyPr rot="0" vert="horz"/>
          <a:lstStyle/>
          <a:p>
            <a:pPr rtl="1">
              <a:defRPr lang="fa-IR" sz="1400">
                <a:cs typeface="B Titr" pitchFamily="2" charset="-78"/>
              </a:defRPr>
            </a:pPr>
            <a:endParaRPr lang="en-US"/>
          </a:p>
        </c:txPr>
        <c:crossAx val="238998864"/>
        <c:crosses val="autoZero"/>
        <c:crossBetween val="between"/>
      </c:valAx>
    </c:plotArea>
    <c:plotVisOnly val="1"/>
    <c:dispBlanksAs val="gap"/>
    <c:showDLblsOverMax val="0"/>
  </c:chart>
  <c:spPr>
    <a:gradFill>
      <a:gsLst>
        <a:gs pos="0">
          <a:srgbClr val="FBEAC7"/>
        </a:gs>
        <a:gs pos="17999">
          <a:srgbClr val="FEE7F2"/>
        </a:gs>
        <a:gs pos="36000">
          <a:srgbClr val="FAC77D"/>
        </a:gs>
        <a:gs pos="61000">
          <a:srgbClr val="FBA97D"/>
        </a:gs>
        <a:gs pos="82001">
          <a:srgbClr val="FBD49C"/>
        </a:gs>
        <a:gs pos="100000">
          <a:srgbClr val="FEE7F2"/>
        </a:gs>
      </a:gsLst>
      <a:lin ang="5400000" scaled="0"/>
    </a:gradFill>
  </c:spPr>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32"/>
    </mc:Choice>
    <mc:Fallback>
      <c:style val="32"/>
    </mc:Fallback>
  </mc:AlternateContent>
  <c:protection>
    <c:chartObject val="0"/>
    <c:data val="0"/>
    <c:formatting val="0"/>
    <c:selection val="0"/>
    <c:userInterface val="0"/>
  </c:protection>
  <c:chart>
    <c:title>
      <c:tx>
        <c:rich>
          <a:bodyPr/>
          <a:lstStyle/>
          <a:p>
            <a:pPr>
              <a:defRPr lang="fa-IR" sz="2800">
                <a:cs typeface="B Titr" pitchFamily="2" charset="-78"/>
              </a:defRPr>
            </a:pPr>
            <a:r>
              <a:rPr lang="fa-IR" sz="2800">
                <a:cs typeface="B Titr" pitchFamily="2" charset="-78"/>
              </a:rPr>
              <a:t>شاخص مصدوميت ناحيه تنه</a:t>
            </a:r>
          </a:p>
        </c:rich>
      </c:tx>
      <c:overlay val="0"/>
    </c:title>
    <c:autoTitleDeleted val="0"/>
    <c:view3D>
      <c:rotX val="0"/>
      <c:rotY val="0"/>
      <c:depthPercent val="100"/>
      <c:rAngAx val="0"/>
    </c:view3D>
    <c:floor>
      <c:thickness val="0"/>
    </c:floor>
    <c:sideWall>
      <c:thickness val="0"/>
    </c:sideWall>
    <c:backWall>
      <c:thickness val="0"/>
    </c:backWall>
    <c:plotArea>
      <c:layout>
        <c:manualLayout>
          <c:layoutTarget val="inner"/>
          <c:xMode val="edge"/>
          <c:yMode val="edge"/>
          <c:x val="6.3970708114418587E-2"/>
          <c:y val="0.15631120896971223"/>
          <c:w val="0.85420688220639673"/>
          <c:h val="0.69113718576402638"/>
        </c:manualLayout>
      </c:layout>
      <c:bar3DChart>
        <c:barDir val="col"/>
        <c:grouping val="clustered"/>
        <c:varyColors val="0"/>
        <c:ser>
          <c:idx val="0"/>
          <c:order val="0"/>
          <c:invertIfNegative val="0"/>
          <c:dLbls>
            <c:numFmt formatCode="[$-3010000]0" sourceLinked="0"/>
            <c:spPr>
              <a:noFill/>
              <a:ln>
                <a:noFill/>
              </a:ln>
              <a:effectLst/>
            </c:spPr>
            <c:txPr>
              <a:bodyPr/>
              <a:lstStyle/>
              <a:p>
                <a:pPr algn="ctr" rtl="1">
                  <a:defRPr lang="en-US" sz="1050" b="1" i="0" u="none" strike="noStrike" kern="1200" baseline="0">
                    <a:solidFill>
                      <a:sysClr val="windowText" lastClr="000000"/>
                    </a:solidFill>
                    <a:latin typeface="+mn-lt"/>
                    <a:ea typeface="+mn-ea"/>
                    <a:cs typeface="B Titr" pitchFamily="2" charset="-78"/>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شاخص!$A$54:$A$59</c:f>
              <c:strCache>
                <c:ptCount val="6"/>
                <c:pt idx="0">
                  <c:v>درصد مصدوماني كه قفسه سينه آنها آسيب ديده</c:v>
                </c:pt>
                <c:pt idx="1">
                  <c:v>درصد مصدوماني كه ستون فقرات آنها آسيب ديده</c:v>
                </c:pt>
                <c:pt idx="2">
                  <c:v>درصد مصدوماني كه پشت آنها آسيب ديده</c:v>
                </c:pt>
                <c:pt idx="3">
                  <c:v>درصد مصدوماني كه شكم آنها آسيب ديده</c:v>
                </c:pt>
                <c:pt idx="4">
                  <c:v>درصد مصدوماني كه لگن آنها آسيب ديده</c:v>
                </c:pt>
                <c:pt idx="5">
                  <c:v>درصد مصدوماني كه ساير نواحي تنه آنها آسيب ديده</c:v>
                </c:pt>
              </c:strCache>
            </c:strRef>
          </c:cat>
          <c:val>
            <c:numRef>
              <c:f>شاخص!$B$54:$B$59</c:f>
              <c:numCache>
                <c:formatCode>0.00</c:formatCode>
                <c:ptCount val="6"/>
                <c:pt idx="0">
                  <c:v>0</c:v>
                </c:pt>
                <c:pt idx="1">
                  <c:v>0</c:v>
                </c:pt>
                <c:pt idx="2">
                  <c:v>0</c:v>
                </c:pt>
                <c:pt idx="3">
                  <c:v>0</c:v>
                </c:pt>
                <c:pt idx="4">
                  <c:v>0</c:v>
                </c:pt>
                <c:pt idx="5">
                  <c:v>0</c:v>
                </c:pt>
              </c:numCache>
            </c:numRef>
          </c:val>
          <c:extLst xmlns:c16r2="http://schemas.microsoft.com/office/drawing/2015/06/chart">
            <c:ext xmlns:c16="http://schemas.microsoft.com/office/drawing/2014/chart" uri="{C3380CC4-5D6E-409C-BE32-E72D297353CC}">
              <c16:uniqueId val="{00000000-42DF-0B4B-9942-B6CB0599E72E}"/>
            </c:ext>
          </c:extLst>
        </c:ser>
        <c:dLbls>
          <c:showLegendKey val="0"/>
          <c:showVal val="0"/>
          <c:showCatName val="0"/>
          <c:showSerName val="0"/>
          <c:showPercent val="0"/>
          <c:showBubbleSize val="0"/>
        </c:dLbls>
        <c:gapWidth val="150"/>
        <c:shape val="cylinder"/>
        <c:axId val="239001664"/>
        <c:axId val="239002224"/>
        <c:axId val="0"/>
      </c:bar3DChart>
      <c:catAx>
        <c:axId val="239001664"/>
        <c:scaling>
          <c:orientation val="minMax"/>
        </c:scaling>
        <c:delete val="0"/>
        <c:axPos val="b"/>
        <c:numFmt formatCode="General" sourceLinked="0"/>
        <c:majorTickMark val="out"/>
        <c:minorTickMark val="none"/>
        <c:tickLblPos val="nextTo"/>
        <c:txPr>
          <a:bodyPr rot="-5400000" vert="horz"/>
          <a:lstStyle/>
          <a:p>
            <a:pPr>
              <a:defRPr lang="fa-IR" sz="900" b="0">
                <a:cs typeface="B Traffic" pitchFamily="2" charset="-78"/>
              </a:defRPr>
            </a:pPr>
            <a:endParaRPr lang="en-US"/>
          </a:p>
        </c:txPr>
        <c:crossAx val="239002224"/>
        <c:crosses val="autoZero"/>
        <c:auto val="1"/>
        <c:lblAlgn val="ctr"/>
        <c:lblOffset val="100"/>
        <c:noMultiLvlLbl val="0"/>
      </c:catAx>
      <c:valAx>
        <c:axId val="239002224"/>
        <c:scaling>
          <c:orientation val="minMax"/>
          <c:max val="100"/>
          <c:min val="0"/>
        </c:scaling>
        <c:delete val="0"/>
        <c:axPos val="l"/>
        <c:majorGridlines>
          <c:spPr>
            <a:ln w="9525" cap="flat" cmpd="sng" algn="ctr">
              <a:solidFill>
                <a:schemeClr val="accent1">
                  <a:lumMod val="60000"/>
                  <a:lumOff val="40000"/>
                </a:schemeClr>
              </a:solidFill>
              <a:prstDash val="solid"/>
            </a:ln>
            <a:effectLst>
              <a:innerShdw blurRad="63500" dist="50800" dir="16200000">
                <a:prstClr val="black">
                  <a:alpha val="50000"/>
                </a:prstClr>
              </a:innerShdw>
            </a:effectLst>
          </c:spPr>
        </c:majorGridlines>
        <c:numFmt formatCode="[$-3010000]0" sourceLinked="0"/>
        <c:majorTickMark val="none"/>
        <c:minorTickMark val="none"/>
        <c:tickLblPos val="nextTo"/>
        <c:txPr>
          <a:bodyPr rot="0" vert="horz"/>
          <a:lstStyle/>
          <a:p>
            <a:pPr rtl="1">
              <a:defRPr lang="fa-IR" sz="1400">
                <a:cs typeface="B Titr" pitchFamily="2" charset="-78"/>
              </a:defRPr>
            </a:pPr>
            <a:endParaRPr lang="en-US"/>
          </a:p>
        </c:txPr>
        <c:crossAx val="239001664"/>
        <c:crosses val="autoZero"/>
        <c:crossBetween val="between"/>
      </c:valAx>
    </c:plotArea>
    <c:plotVisOnly val="1"/>
    <c:dispBlanksAs val="gap"/>
    <c:showDLblsOverMax val="0"/>
  </c:chart>
  <c:spPr>
    <a:gradFill>
      <a:gsLst>
        <a:gs pos="0">
          <a:srgbClr val="FBEAC7"/>
        </a:gs>
        <a:gs pos="17999">
          <a:srgbClr val="FEE7F2"/>
        </a:gs>
        <a:gs pos="36000">
          <a:srgbClr val="FAC77D"/>
        </a:gs>
        <a:gs pos="61000">
          <a:srgbClr val="FBA97D"/>
        </a:gs>
        <a:gs pos="82001">
          <a:srgbClr val="FBD49C"/>
        </a:gs>
        <a:gs pos="100000">
          <a:srgbClr val="FEE7F2"/>
        </a:gs>
      </a:gsLst>
      <a:lin ang="5400000" scaled="0"/>
    </a:gradFill>
  </c:spPr>
  <c:userShapes r:id="rId1"/>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32"/>
    </mc:Choice>
    <mc:Fallback>
      <c:style val="32"/>
    </mc:Fallback>
  </mc:AlternateContent>
  <c:protection>
    <c:chartObject val="0"/>
    <c:data val="0"/>
    <c:formatting val="0"/>
    <c:selection val="0"/>
    <c:userInterface val="0"/>
  </c:protection>
  <c:chart>
    <c:title>
      <c:tx>
        <c:rich>
          <a:bodyPr/>
          <a:lstStyle/>
          <a:p>
            <a:pPr>
              <a:defRPr lang="fa-IR" sz="2800">
                <a:cs typeface="B Titr" pitchFamily="2" charset="-78"/>
              </a:defRPr>
            </a:pPr>
            <a:r>
              <a:rPr lang="fa-IR" sz="2800">
                <a:cs typeface="B Titr" pitchFamily="2" charset="-78"/>
              </a:rPr>
              <a:t>شاخص مصدوميت اندام تحتاني</a:t>
            </a:r>
          </a:p>
        </c:rich>
      </c:tx>
      <c:overlay val="0"/>
    </c:title>
    <c:autoTitleDeleted val="0"/>
    <c:view3D>
      <c:rotX val="0"/>
      <c:rotY val="0"/>
      <c:depthPercent val="100"/>
      <c:rAngAx val="0"/>
    </c:view3D>
    <c:floor>
      <c:thickness val="0"/>
    </c:floor>
    <c:sideWall>
      <c:thickness val="0"/>
    </c:sideWall>
    <c:backWall>
      <c:thickness val="0"/>
    </c:backWall>
    <c:plotArea>
      <c:layout>
        <c:manualLayout>
          <c:layoutTarget val="inner"/>
          <c:xMode val="edge"/>
          <c:yMode val="edge"/>
          <c:x val="7.4875525693242115E-2"/>
          <c:y val="0.15827921831755573"/>
          <c:w val="0.86102239319316165"/>
          <c:h val="0.69113718576402638"/>
        </c:manualLayout>
      </c:layout>
      <c:bar3DChart>
        <c:barDir val="col"/>
        <c:grouping val="clustered"/>
        <c:varyColors val="0"/>
        <c:ser>
          <c:idx val="0"/>
          <c:order val="0"/>
          <c:invertIfNegative val="0"/>
          <c:dLbls>
            <c:numFmt formatCode="[$-3010000]0" sourceLinked="0"/>
            <c:spPr>
              <a:noFill/>
              <a:ln>
                <a:noFill/>
              </a:ln>
              <a:effectLst/>
            </c:spPr>
            <c:txPr>
              <a:bodyPr/>
              <a:lstStyle/>
              <a:p>
                <a:pPr algn="ctr" rtl="1">
                  <a:defRPr lang="en-US" sz="1050" b="1" i="0" u="none" strike="noStrike" kern="1200" baseline="0">
                    <a:solidFill>
                      <a:sysClr val="windowText" lastClr="000000"/>
                    </a:solidFill>
                    <a:latin typeface="+mn-lt"/>
                    <a:ea typeface="+mn-ea"/>
                    <a:cs typeface="B Titr" pitchFamily="2" charset="-78"/>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شاخص!$A$61:$A$67</c:f>
              <c:strCache>
                <c:ptCount val="7"/>
                <c:pt idx="0">
                  <c:v>درصد مصدوماني كه پاي آنها آسيب ديده</c:v>
                </c:pt>
                <c:pt idx="1">
                  <c:v>درصد مصدوماني كه انگشتان پاي آنها آسيب ديده</c:v>
                </c:pt>
                <c:pt idx="2">
                  <c:v>درصد مصدوماني كه ران آنها آسيب ديده</c:v>
                </c:pt>
                <c:pt idx="3">
                  <c:v>درصد مصدوماني كه زانو آنها آسيب ديده</c:v>
                </c:pt>
                <c:pt idx="4">
                  <c:v>درصد مصدوماني كه مچ پاي آنها آسيب ديده</c:v>
                </c:pt>
                <c:pt idx="5">
                  <c:v>درصد مصدوماني كه اندام تناسلي آنها آسيب ديده</c:v>
                </c:pt>
                <c:pt idx="6">
                  <c:v>درصد مصدوماني كه ساير نواحي اندام تحتاني آنها آسيب ديده</c:v>
                </c:pt>
              </c:strCache>
            </c:strRef>
          </c:cat>
          <c:val>
            <c:numRef>
              <c:f>شاخص!$B$61:$B$67</c:f>
              <c:numCache>
                <c:formatCode>0.00</c:formatCode>
                <c:ptCount val="7"/>
                <c:pt idx="0">
                  <c:v>0</c:v>
                </c:pt>
                <c:pt idx="1">
                  <c:v>0</c:v>
                </c:pt>
                <c:pt idx="2">
                  <c:v>0</c:v>
                </c:pt>
                <c:pt idx="3">
                  <c:v>0</c:v>
                </c:pt>
                <c:pt idx="4">
                  <c:v>0</c:v>
                </c:pt>
                <c:pt idx="5">
                  <c:v>0</c:v>
                </c:pt>
                <c:pt idx="6">
                  <c:v>0</c:v>
                </c:pt>
              </c:numCache>
            </c:numRef>
          </c:val>
          <c:extLst xmlns:c16r2="http://schemas.microsoft.com/office/drawing/2015/06/chart">
            <c:ext xmlns:c16="http://schemas.microsoft.com/office/drawing/2014/chart" uri="{C3380CC4-5D6E-409C-BE32-E72D297353CC}">
              <c16:uniqueId val="{00000000-CB60-D241-A51C-CBB4CA5DF1EE}"/>
            </c:ext>
          </c:extLst>
        </c:ser>
        <c:dLbls>
          <c:showLegendKey val="0"/>
          <c:showVal val="0"/>
          <c:showCatName val="0"/>
          <c:showSerName val="0"/>
          <c:showPercent val="0"/>
          <c:showBubbleSize val="0"/>
        </c:dLbls>
        <c:gapWidth val="150"/>
        <c:shape val="cylinder"/>
        <c:axId val="239888272"/>
        <c:axId val="239888832"/>
        <c:axId val="0"/>
      </c:bar3DChart>
      <c:catAx>
        <c:axId val="239888272"/>
        <c:scaling>
          <c:orientation val="minMax"/>
        </c:scaling>
        <c:delete val="0"/>
        <c:axPos val="b"/>
        <c:numFmt formatCode="General" sourceLinked="0"/>
        <c:majorTickMark val="out"/>
        <c:minorTickMark val="none"/>
        <c:tickLblPos val="nextTo"/>
        <c:txPr>
          <a:bodyPr rot="-5400000" vert="horz"/>
          <a:lstStyle/>
          <a:p>
            <a:pPr>
              <a:defRPr lang="fa-IR" sz="900" b="0">
                <a:cs typeface="B Traffic" pitchFamily="2" charset="-78"/>
              </a:defRPr>
            </a:pPr>
            <a:endParaRPr lang="en-US"/>
          </a:p>
        </c:txPr>
        <c:crossAx val="239888832"/>
        <c:crosses val="autoZero"/>
        <c:auto val="1"/>
        <c:lblAlgn val="ctr"/>
        <c:lblOffset val="100"/>
        <c:noMultiLvlLbl val="0"/>
      </c:catAx>
      <c:valAx>
        <c:axId val="239888832"/>
        <c:scaling>
          <c:orientation val="minMax"/>
          <c:max val="100"/>
          <c:min val="0"/>
        </c:scaling>
        <c:delete val="0"/>
        <c:axPos val="l"/>
        <c:majorGridlines>
          <c:spPr>
            <a:ln w="9525" cap="flat" cmpd="sng" algn="ctr">
              <a:solidFill>
                <a:schemeClr val="accent1">
                  <a:lumMod val="60000"/>
                  <a:lumOff val="40000"/>
                </a:schemeClr>
              </a:solidFill>
              <a:prstDash val="solid"/>
            </a:ln>
            <a:effectLst>
              <a:innerShdw blurRad="63500" dist="50800" dir="16200000">
                <a:prstClr val="black">
                  <a:alpha val="50000"/>
                </a:prstClr>
              </a:innerShdw>
            </a:effectLst>
          </c:spPr>
        </c:majorGridlines>
        <c:numFmt formatCode="[$-3010000]0" sourceLinked="0"/>
        <c:majorTickMark val="none"/>
        <c:minorTickMark val="none"/>
        <c:tickLblPos val="nextTo"/>
        <c:txPr>
          <a:bodyPr rot="0" vert="horz"/>
          <a:lstStyle/>
          <a:p>
            <a:pPr rtl="1">
              <a:defRPr lang="fa-IR" sz="1400">
                <a:cs typeface="B Titr" pitchFamily="2" charset="-78"/>
              </a:defRPr>
            </a:pPr>
            <a:endParaRPr lang="en-US"/>
          </a:p>
        </c:txPr>
        <c:crossAx val="239888272"/>
        <c:crosses val="autoZero"/>
        <c:crossBetween val="between"/>
      </c:valAx>
    </c:plotArea>
    <c:plotVisOnly val="1"/>
    <c:dispBlanksAs val="gap"/>
    <c:showDLblsOverMax val="0"/>
  </c:chart>
  <c:spPr>
    <a:gradFill>
      <a:gsLst>
        <a:gs pos="0">
          <a:srgbClr val="FBEAC7"/>
        </a:gs>
        <a:gs pos="17999">
          <a:srgbClr val="FEE7F2"/>
        </a:gs>
        <a:gs pos="36000">
          <a:srgbClr val="FAC77D"/>
        </a:gs>
        <a:gs pos="61000">
          <a:srgbClr val="FBA97D"/>
        </a:gs>
        <a:gs pos="82001">
          <a:srgbClr val="FBD49C"/>
        </a:gs>
        <a:gs pos="100000">
          <a:srgbClr val="FEE7F2"/>
        </a:gs>
      </a:gsLst>
      <a:lin ang="5400000" scaled="0"/>
    </a:gradFill>
  </c:spPr>
  <c:userShapes r:id="rId1"/>
</c:chartSpace>
</file>

<file path=xl/charts/chart1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32"/>
    </mc:Choice>
    <mc:Fallback>
      <c:style val="32"/>
    </mc:Fallback>
  </mc:AlternateContent>
  <c:protection>
    <c:chartObject val="0"/>
    <c:data val="0"/>
    <c:formatting val="0"/>
    <c:selection val="0"/>
    <c:userInterface val="0"/>
  </c:protection>
  <c:chart>
    <c:title>
      <c:tx>
        <c:rich>
          <a:bodyPr/>
          <a:lstStyle/>
          <a:p>
            <a:pPr>
              <a:defRPr lang="fa-IR" sz="2800">
                <a:cs typeface="B Titr" pitchFamily="2" charset="-78"/>
              </a:defRPr>
            </a:pPr>
            <a:r>
              <a:rPr lang="fa-IR" sz="2800">
                <a:cs typeface="B Titr" pitchFamily="2" charset="-78"/>
              </a:rPr>
              <a:t>شاخص مصدوميت چند نقطه از بدن</a:t>
            </a:r>
          </a:p>
        </c:rich>
      </c:tx>
      <c:overlay val="0"/>
    </c:title>
    <c:autoTitleDeleted val="0"/>
    <c:view3D>
      <c:rotX val="0"/>
      <c:rotY val="0"/>
      <c:depthPercent val="100"/>
      <c:rAngAx val="0"/>
    </c:view3D>
    <c:floor>
      <c:thickness val="0"/>
    </c:floor>
    <c:sideWall>
      <c:thickness val="0"/>
    </c:sideWall>
    <c:backWall>
      <c:thickness val="0"/>
    </c:backWall>
    <c:plotArea>
      <c:layout>
        <c:manualLayout>
          <c:layoutTarget val="inner"/>
          <c:xMode val="edge"/>
          <c:yMode val="edge"/>
          <c:x val="6.6696912509124462E-2"/>
          <c:y val="0.15213854683920044"/>
          <c:w val="0.86374859758787415"/>
          <c:h val="0.69113718576402638"/>
        </c:manualLayout>
      </c:layout>
      <c:bar3DChart>
        <c:barDir val="col"/>
        <c:grouping val="clustered"/>
        <c:varyColors val="0"/>
        <c:ser>
          <c:idx val="0"/>
          <c:order val="0"/>
          <c:invertIfNegative val="0"/>
          <c:dLbls>
            <c:numFmt formatCode="[$-3010000]0" sourceLinked="0"/>
            <c:spPr>
              <a:noFill/>
              <a:ln>
                <a:noFill/>
              </a:ln>
              <a:effectLst/>
            </c:spPr>
            <c:txPr>
              <a:bodyPr/>
              <a:lstStyle/>
              <a:p>
                <a:pPr rtl="1">
                  <a:defRPr lang="fa-IR" sz="1050" b="1">
                    <a:cs typeface="B Titr" pitchFamily="2" charset="-78"/>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شاخص!$A$69:$A$73</c:f>
              <c:strCache>
                <c:ptCount val="5"/>
                <c:pt idx="0">
                  <c:v>درصد مصدوماني كه دچار صدمات عمومي سيستم شده اند</c:v>
                </c:pt>
                <c:pt idx="1">
                  <c:v>درصد مصدوماني كه چند سيستم عصبي آنها آسيب ديده</c:v>
                </c:pt>
                <c:pt idx="2">
                  <c:v>درصد مصدوماني كه سيستم گوارشي آنها آسيب ديده</c:v>
                </c:pt>
                <c:pt idx="3">
                  <c:v>درصد مصدوماني كه سيستم تنفسي آنها آسيب ديده</c:v>
                </c:pt>
                <c:pt idx="4">
                  <c:v>درصد مصدوماني كه دستگاه گردش خون آنها آسيب ديده</c:v>
                </c:pt>
              </c:strCache>
            </c:strRef>
          </c:cat>
          <c:val>
            <c:numRef>
              <c:f>شاخص!$B$69:$B$73</c:f>
              <c:numCache>
                <c:formatCode>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3DE2-8C43-A270-34FF55F05E08}"/>
            </c:ext>
          </c:extLst>
        </c:ser>
        <c:dLbls>
          <c:showLegendKey val="0"/>
          <c:showVal val="0"/>
          <c:showCatName val="0"/>
          <c:showSerName val="0"/>
          <c:showPercent val="0"/>
          <c:showBubbleSize val="0"/>
        </c:dLbls>
        <c:gapWidth val="150"/>
        <c:shape val="cylinder"/>
        <c:axId val="239891072"/>
        <c:axId val="239891632"/>
        <c:axId val="0"/>
      </c:bar3DChart>
      <c:catAx>
        <c:axId val="239891072"/>
        <c:scaling>
          <c:orientation val="minMax"/>
        </c:scaling>
        <c:delete val="0"/>
        <c:axPos val="b"/>
        <c:numFmt formatCode="General" sourceLinked="0"/>
        <c:majorTickMark val="out"/>
        <c:minorTickMark val="none"/>
        <c:tickLblPos val="nextTo"/>
        <c:txPr>
          <a:bodyPr rot="-5400000" vert="horz"/>
          <a:lstStyle/>
          <a:p>
            <a:pPr>
              <a:defRPr lang="fa-IR" sz="1000" b="0">
                <a:cs typeface="B Traffic" pitchFamily="2" charset="-78"/>
              </a:defRPr>
            </a:pPr>
            <a:endParaRPr lang="en-US"/>
          </a:p>
        </c:txPr>
        <c:crossAx val="239891632"/>
        <c:crosses val="autoZero"/>
        <c:auto val="1"/>
        <c:lblAlgn val="ctr"/>
        <c:lblOffset val="100"/>
        <c:noMultiLvlLbl val="0"/>
      </c:catAx>
      <c:valAx>
        <c:axId val="239891632"/>
        <c:scaling>
          <c:orientation val="minMax"/>
          <c:max val="100"/>
          <c:min val="0"/>
        </c:scaling>
        <c:delete val="0"/>
        <c:axPos val="l"/>
        <c:majorGridlines>
          <c:spPr>
            <a:ln w="9525" cap="flat" cmpd="sng" algn="ctr">
              <a:solidFill>
                <a:schemeClr val="accent1">
                  <a:lumMod val="60000"/>
                  <a:lumOff val="40000"/>
                </a:schemeClr>
              </a:solidFill>
              <a:prstDash val="solid"/>
            </a:ln>
            <a:effectLst>
              <a:innerShdw blurRad="63500" dist="50800" dir="16200000">
                <a:prstClr val="black">
                  <a:alpha val="50000"/>
                </a:prstClr>
              </a:innerShdw>
            </a:effectLst>
          </c:spPr>
        </c:majorGridlines>
        <c:numFmt formatCode="[$-3010000]0" sourceLinked="0"/>
        <c:majorTickMark val="none"/>
        <c:minorTickMark val="none"/>
        <c:tickLblPos val="nextTo"/>
        <c:txPr>
          <a:bodyPr rot="0" vert="horz"/>
          <a:lstStyle/>
          <a:p>
            <a:pPr rtl="1">
              <a:defRPr lang="fa-IR" sz="1400">
                <a:cs typeface="B Titr" pitchFamily="2" charset="-78"/>
              </a:defRPr>
            </a:pPr>
            <a:endParaRPr lang="en-US"/>
          </a:p>
        </c:txPr>
        <c:crossAx val="239891072"/>
        <c:crosses val="autoZero"/>
        <c:crossBetween val="between"/>
      </c:valAx>
    </c:plotArea>
    <c:plotVisOnly val="1"/>
    <c:dispBlanksAs val="gap"/>
    <c:showDLblsOverMax val="0"/>
  </c:chart>
  <c:spPr>
    <a:gradFill>
      <a:gsLst>
        <a:gs pos="0">
          <a:srgbClr val="FBEAC7"/>
        </a:gs>
        <a:gs pos="17999">
          <a:srgbClr val="FEE7F2"/>
        </a:gs>
        <a:gs pos="36000">
          <a:srgbClr val="FAC77D"/>
        </a:gs>
        <a:gs pos="61000">
          <a:srgbClr val="FBA97D"/>
        </a:gs>
        <a:gs pos="82001">
          <a:srgbClr val="FBD49C"/>
        </a:gs>
        <a:gs pos="100000">
          <a:srgbClr val="FEE7F2"/>
        </a:gs>
      </a:gsLst>
      <a:lin ang="5400000" scaled="0"/>
    </a:gradFill>
  </c:spPr>
  <c:userShapes r:id="rId1"/>
</c:chartSpace>
</file>

<file path=xl/charts/chart1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32"/>
    </mc:Choice>
    <mc:Fallback>
      <c:style val="32"/>
    </mc:Fallback>
  </mc:AlternateContent>
  <c:protection>
    <c:chartObject val="0"/>
    <c:data val="0"/>
    <c:formatting val="0"/>
    <c:selection val="0"/>
    <c:userInterface val="0"/>
  </c:protection>
  <c:chart>
    <c:title>
      <c:tx>
        <c:rich>
          <a:bodyPr/>
          <a:lstStyle/>
          <a:p>
            <a:pPr>
              <a:defRPr lang="fa-IR" sz="2800">
                <a:cs typeface="B Titr" pitchFamily="2" charset="-78"/>
              </a:defRPr>
            </a:pPr>
            <a:r>
              <a:rPr lang="fa-IR" sz="2800">
                <a:cs typeface="B Titr" pitchFamily="2" charset="-78"/>
              </a:rPr>
              <a:t>شاخص بروز حوادث در سه دهه ماه</a:t>
            </a:r>
          </a:p>
        </c:rich>
      </c:tx>
      <c:overlay val="0"/>
    </c:title>
    <c:autoTitleDeleted val="0"/>
    <c:view3D>
      <c:rotX val="0"/>
      <c:rotY val="0"/>
      <c:depthPercent val="100"/>
      <c:rAngAx val="0"/>
    </c:view3D>
    <c:floor>
      <c:thickness val="0"/>
    </c:floor>
    <c:sideWall>
      <c:thickness val="0"/>
    </c:sideWall>
    <c:backWall>
      <c:thickness val="0"/>
    </c:backWall>
    <c:plotArea>
      <c:layout>
        <c:manualLayout>
          <c:layoutTarget val="inner"/>
          <c:xMode val="edge"/>
          <c:yMode val="edge"/>
          <c:x val="6.8060014706477406E-2"/>
          <c:y val="0.15422482866156811"/>
          <c:w val="0.85829618879845559"/>
          <c:h val="0.69113718576402638"/>
        </c:manualLayout>
      </c:layout>
      <c:bar3DChart>
        <c:barDir val="col"/>
        <c:grouping val="clustered"/>
        <c:varyColors val="0"/>
        <c:ser>
          <c:idx val="0"/>
          <c:order val="0"/>
          <c:invertIfNegative val="0"/>
          <c:dLbls>
            <c:numFmt formatCode="[$-3010000]0" sourceLinked="0"/>
            <c:spPr>
              <a:noFill/>
              <a:ln>
                <a:noFill/>
              </a:ln>
              <a:effectLst/>
            </c:spPr>
            <c:txPr>
              <a:bodyPr/>
              <a:lstStyle/>
              <a:p>
                <a:pPr rtl="1">
                  <a:defRPr lang="fa-IR" b="1">
                    <a:cs typeface="B Titr" pitchFamily="2" charset="-78"/>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شاخص!$A$75:$A$77</c:f>
              <c:strCache>
                <c:ptCount val="3"/>
                <c:pt idx="0">
                  <c:v>درصد حوادث رخ داده در 10 روز نخست هر ماه</c:v>
                </c:pt>
                <c:pt idx="1">
                  <c:v>درصد حوادث رخ داده در 10 روز دوم هر ماه</c:v>
                </c:pt>
                <c:pt idx="2">
                  <c:v>درصد حوادث رخ داده در 10 روز سوم هر ماه</c:v>
                </c:pt>
              </c:strCache>
            </c:strRef>
          </c:cat>
          <c:val>
            <c:numRef>
              <c:f>شاخص!$B$75:$B$77</c:f>
              <c:numCache>
                <c:formatCode>0.00</c:formatCode>
                <c:ptCount val="3"/>
                <c:pt idx="0">
                  <c:v>0</c:v>
                </c:pt>
                <c:pt idx="1">
                  <c:v>0</c:v>
                </c:pt>
                <c:pt idx="2">
                  <c:v>0</c:v>
                </c:pt>
              </c:numCache>
            </c:numRef>
          </c:val>
          <c:extLst xmlns:c16r2="http://schemas.microsoft.com/office/drawing/2015/06/chart">
            <c:ext xmlns:c16="http://schemas.microsoft.com/office/drawing/2014/chart" uri="{C3380CC4-5D6E-409C-BE32-E72D297353CC}">
              <c16:uniqueId val="{00000000-6520-F240-AF57-E389C6FE333B}"/>
            </c:ext>
          </c:extLst>
        </c:ser>
        <c:dLbls>
          <c:showLegendKey val="0"/>
          <c:showVal val="0"/>
          <c:showCatName val="0"/>
          <c:showSerName val="0"/>
          <c:showPercent val="0"/>
          <c:showBubbleSize val="0"/>
        </c:dLbls>
        <c:gapWidth val="150"/>
        <c:shape val="cylinder"/>
        <c:axId val="239893872"/>
        <c:axId val="239894432"/>
        <c:axId val="0"/>
      </c:bar3DChart>
      <c:catAx>
        <c:axId val="239893872"/>
        <c:scaling>
          <c:orientation val="minMax"/>
        </c:scaling>
        <c:delete val="0"/>
        <c:axPos val="b"/>
        <c:numFmt formatCode="General" sourceLinked="0"/>
        <c:majorTickMark val="out"/>
        <c:minorTickMark val="none"/>
        <c:tickLblPos val="nextTo"/>
        <c:txPr>
          <a:bodyPr/>
          <a:lstStyle/>
          <a:p>
            <a:pPr>
              <a:defRPr lang="fa-IR" sz="1050" b="0">
                <a:cs typeface="B Traffic" pitchFamily="2" charset="-78"/>
              </a:defRPr>
            </a:pPr>
            <a:endParaRPr lang="en-US"/>
          </a:p>
        </c:txPr>
        <c:crossAx val="239894432"/>
        <c:crosses val="autoZero"/>
        <c:auto val="1"/>
        <c:lblAlgn val="ctr"/>
        <c:lblOffset val="100"/>
        <c:noMultiLvlLbl val="0"/>
      </c:catAx>
      <c:valAx>
        <c:axId val="239894432"/>
        <c:scaling>
          <c:orientation val="minMax"/>
          <c:max val="100"/>
          <c:min val="0"/>
        </c:scaling>
        <c:delete val="0"/>
        <c:axPos val="l"/>
        <c:majorGridlines>
          <c:spPr>
            <a:ln w="9525" cap="flat" cmpd="sng" algn="ctr">
              <a:solidFill>
                <a:schemeClr val="accent1">
                  <a:lumMod val="60000"/>
                  <a:lumOff val="40000"/>
                </a:schemeClr>
              </a:solidFill>
              <a:prstDash val="solid"/>
            </a:ln>
            <a:effectLst>
              <a:innerShdw blurRad="63500" dist="50800" dir="16200000">
                <a:prstClr val="black">
                  <a:alpha val="50000"/>
                </a:prstClr>
              </a:innerShdw>
            </a:effectLst>
          </c:spPr>
        </c:majorGridlines>
        <c:numFmt formatCode="[$-3010000]0" sourceLinked="0"/>
        <c:majorTickMark val="none"/>
        <c:minorTickMark val="none"/>
        <c:tickLblPos val="nextTo"/>
        <c:txPr>
          <a:bodyPr rot="0" vert="horz"/>
          <a:lstStyle/>
          <a:p>
            <a:pPr rtl="1">
              <a:defRPr lang="fa-IR" sz="1400">
                <a:cs typeface="B Titr" pitchFamily="2" charset="-78"/>
              </a:defRPr>
            </a:pPr>
            <a:endParaRPr lang="en-US"/>
          </a:p>
        </c:txPr>
        <c:crossAx val="239893872"/>
        <c:crosses val="autoZero"/>
        <c:crossBetween val="between"/>
      </c:valAx>
    </c:plotArea>
    <c:plotVisOnly val="1"/>
    <c:dispBlanksAs val="gap"/>
    <c:showDLblsOverMax val="0"/>
  </c:chart>
  <c:spPr>
    <a:gradFill>
      <a:gsLst>
        <a:gs pos="0">
          <a:srgbClr val="FBEAC7"/>
        </a:gs>
        <a:gs pos="17999">
          <a:srgbClr val="FEE7F2"/>
        </a:gs>
        <a:gs pos="36000">
          <a:srgbClr val="FAC77D"/>
        </a:gs>
        <a:gs pos="61000">
          <a:srgbClr val="FBA97D"/>
        </a:gs>
        <a:gs pos="82001">
          <a:srgbClr val="FBD49C"/>
        </a:gs>
        <a:gs pos="100000">
          <a:srgbClr val="FEE7F2"/>
        </a:gs>
      </a:gsLst>
      <a:lin ang="5400000" scaled="0"/>
    </a:gradFill>
  </c:spPr>
  <c:userShapes r:id="rId1"/>
</c:chartSpace>
</file>

<file path=xl/charts/chart1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32"/>
    </mc:Choice>
    <mc:Fallback>
      <c:style val="32"/>
    </mc:Fallback>
  </mc:AlternateContent>
  <c:protection>
    <c:chartObject val="0"/>
    <c:data val="0"/>
    <c:formatting val="0"/>
    <c:selection val="0"/>
    <c:userInterface val="0"/>
  </c:protection>
  <c:chart>
    <c:title>
      <c:tx>
        <c:rich>
          <a:bodyPr/>
          <a:lstStyle/>
          <a:p>
            <a:pPr>
              <a:defRPr lang="fa-IR" sz="2800">
                <a:cs typeface="B Titr" pitchFamily="2" charset="-78"/>
              </a:defRPr>
            </a:pPr>
            <a:r>
              <a:rPr lang="fa-IR" sz="2800">
                <a:cs typeface="B Titr" pitchFamily="2" charset="-78"/>
              </a:rPr>
              <a:t>شاخص فصلي حوادث</a:t>
            </a:r>
          </a:p>
        </c:rich>
      </c:tx>
      <c:overlay val="0"/>
    </c:title>
    <c:autoTitleDeleted val="0"/>
    <c:view3D>
      <c:rotX val="0"/>
      <c:rotY val="0"/>
      <c:depthPercent val="100"/>
      <c:rAngAx val="0"/>
    </c:view3D>
    <c:floor>
      <c:thickness val="0"/>
    </c:floor>
    <c:sideWall>
      <c:thickness val="0"/>
    </c:sideWall>
    <c:backWall>
      <c:thickness val="0"/>
    </c:backWall>
    <c:plotArea>
      <c:layout>
        <c:manualLayout>
          <c:layoutTarget val="inner"/>
          <c:xMode val="edge"/>
          <c:yMode val="edge"/>
          <c:x val="7.0786219101183837E-2"/>
          <c:y val="0.15631120896971223"/>
          <c:w val="0.8569330866011069"/>
          <c:h val="0.69113718576402638"/>
        </c:manualLayout>
      </c:layout>
      <c:bar3DChart>
        <c:barDir val="col"/>
        <c:grouping val="clustered"/>
        <c:varyColors val="0"/>
        <c:ser>
          <c:idx val="0"/>
          <c:order val="0"/>
          <c:invertIfNegative val="0"/>
          <c:dLbls>
            <c:numFmt formatCode="[$-3010000]0" sourceLinked="0"/>
            <c:spPr>
              <a:noFill/>
              <a:ln>
                <a:noFill/>
              </a:ln>
              <a:effectLst/>
            </c:spPr>
            <c:txPr>
              <a:bodyPr/>
              <a:lstStyle/>
              <a:p>
                <a:pPr rtl="1">
                  <a:defRPr lang="fa-IR" sz="1050" b="1">
                    <a:cs typeface="B Titr" pitchFamily="2" charset="-78"/>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(شاخص!$A$78,شاخص!$A$82,شاخص!$A$86,شاخص!$A$90)</c:f>
              <c:strCache>
                <c:ptCount val="4"/>
                <c:pt idx="0">
                  <c:v>درصد حوادث رخ داده در فصل بهار</c:v>
                </c:pt>
                <c:pt idx="1">
                  <c:v>درصد حوادث رخ داده در فصل تابستان</c:v>
                </c:pt>
                <c:pt idx="2">
                  <c:v>درصد حوادث رخ داده در فصل پاييز</c:v>
                </c:pt>
                <c:pt idx="3">
                  <c:v>درصد حوادث رخ داده در فصل زمستان</c:v>
                </c:pt>
              </c:strCache>
            </c:strRef>
          </c:cat>
          <c:val>
            <c:numRef>
              <c:f>(شاخص!$B$78,شاخص!$B$82,شاخص!$B$86,شاخص!$B$90)</c:f>
              <c:numCache>
                <c:formatCode>0.00</c:formatCode>
                <c:ptCount val="4"/>
                <c:pt idx="0">
                  <c:v>0</c:v>
                </c:pt>
                <c:pt idx="1">
                  <c:v>0</c:v>
                </c:pt>
                <c:pt idx="2">
                  <c:v>0</c:v>
                </c:pt>
                <c:pt idx="3">
                  <c:v>0</c:v>
                </c:pt>
              </c:numCache>
            </c:numRef>
          </c:val>
          <c:extLst xmlns:c16r2="http://schemas.microsoft.com/office/drawing/2015/06/chart">
            <c:ext xmlns:c16="http://schemas.microsoft.com/office/drawing/2014/chart" uri="{C3380CC4-5D6E-409C-BE32-E72D297353CC}">
              <c16:uniqueId val="{00000000-8ACA-8143-8CA6-DAF98D642CA1}"/>
            </c:ext>
          </c:extLst>
        </c:ser>
        <c:dLbls>
          <c:showLegendKey val="0"/>
          <c:showVal val="0"/>
          <c:showCatName val="0"/>
          <c:showSerName val="0"/>
          <c:showPercent val="0"/>
          <c:showBubbleSize val="0"/>
        </c:dLbls>
        <c:gapWidth val="150"/>
        <c:shape val="cylinder"/>
        <c:axId val="239913408"/>
        <c:axId val="239913968"/>
        <c:axId val="0"/>
      </c:bar3DChart>
      <c:catAx>
        <c:axId val="239913408"/>
        <c:scaling>
          <c:orientation val="minMax"/>
        </c:scaling>
        <c:delete val="0"/>
        <c:axPos val="b"/>
        <c:numFmt formatCode="General" sourceLinked="0"/>
        <c:majorTickMark val="out"/>
        <c:minorTickMark val="none"/>
        <c:tickLblPos val="nextTo"/>
        <c:txPr>
          <a:bodyPr/>
          <a:lstStyle/>
          <a:p>
            <a:pPr>
              <a:defRPr lang="fa-IR" sz="1200" b="0">
                <a:cs typeface="B Traffic" pitchFamily="2" charset="-78"/>
              </a:defRPr>
            </a:pPr>
            <a:endParaRPr lang="en-US"/>
          </a:p>
        </c:txPr>
        <c:crossAx val="239913968"/>
        <c:crosses val="autoZero"/>
        <c:auto val="1"/>
        <c:lblAlgn val="ctr"/>
        <c:lblOffset val="100"/>
        <c:noMultiLvlLbl val="0"/>
      </c:catAx>
      <c:valAx>
        <c:axId val="239913968"/>
        <c:scaling>
          <c:orientation val="minMax"/>
          <c:max val="100"/>
          <c:min val="0"/>
        </c:scaling>
        <c:delete val="0"/>
        <c:axPos val="l"/>
        <c:majorGridlines>
          <c:spPr>
            <a:ln w="9525" cap="flat" cmpd="sng" algn="ctr">
              <a:solidFill>
                <a:schemeClr val="accent1">
                  <a:lumMod val="60000"/>
                  <a:lumOff val="40000"/>
                </a:schemeClr>
              </a:solidFill>
              <a:prstDash val="solid"/>
            </a:ln>
            <a:effectLst>
              <a:innerShdw blurRad="63500" dist="50800" dir="16200000">
                <a:prstClr val="black">
                  <a:alpha val="50000"/>
                </a:prstClr>
              </a:innerShdw>
            </a:effectLst>
          </c:spPr>
        </c:majorGridlines>
        <c:numFmt formatCode="[$-3010000]0" sourceLinked="0"/>
        <c:majorTickMark val="none"/>
        <c:minorTickMark val="none"/>
        <c:tickLblPos val="nextTo"/>
        <c:txPr>
          <a:bodyPr rot="0" vert="horz"/>
          <a:lstStyle/>
          <a:p>
            <a:pPr rtl="1">
              <a:defRPr lang="fa-IR" sz="1400">
                <a:cs typeface="B Titr" pitchFamily="2" charset="-78"/>
              </a:defRPr>
            </a:pPr>
            <a:endParaRPr lang="en-US"/>
          </a:p>
        </c:txPr>
        <c:crossAx val="239913408"/>
        <c:crosses val="autoZero"/>
        <c:crossBetween val="between"/>
      </c:valAx>
    </c:plotArea>
    <c:plotVisOnly val="1"/>
    <c:dispBlanksAs val="gap"/>
    <c:showDLblsOverMax val="0"/>
  </c:chart>
  <c:spPr>
    <a:gradFill>
      <a:gsLst>
        <a:gs pos="0">
          <a:srgbClr val="FBEAC7"/>
        </a:gs>
        <a:gs pos="17999">
          <a:srgbClr val="FEE7F2"/>
        </a:gs>
        <a:gs pos="36000">
          <a:srgbClr val="FAC77D"/>
        </a:gs>
        <a:gs pos="61000">
          <a:srgbClr val="FBA97D"/>
        </a:gs>
        <a:gs pos="82001">
          <a:srgbClr val="FBD49C"/>
        </a:gs>
        <a:gs pos="100000">
          <a:srgbClr val="FEE7F2"/>
        </a:gs>
      </a:gsLst>
      <a:lin ang="5400000" scaled="0"/>
    </a:gradFill>
  </c:spPr>
  <c:userShapes r:id="rId1"/>
</c:chartSpace>
</file>

<file path=xl/charts/chart1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32"/>
    </mc:Choice>
    <mc:Fallback>
      <c:style val="32"/>
    </mc:Fallback>
  </mc:AlternateContent>
  <c:protection>
    <c:chartObject val="0"/>
    <c:data val="0"/>
    <c:formatting val="0"/>
    <c:selection val="0"/>
    <c:userInterface val="0"/>
  </c:protection>
  <c:chart>
    <c:title>
      <c:tx>
        <c:rich>
          <a:bodyPr/>
          <a:lstStyle/>
          <a:p>
            <a:pPr>
              <a:defRPr lang="fa-IR" sz="2800">
                <a:cs typeface="B Titr" pitchFamily="2" charset="-78"/>
              </a:defRPr>
            </a:pPr>
            <a:r>
              <a:rPr lang="fa-IR" sz="2800">
                <a:cs typeface="B Titr" pitchFamily="2" charset="-78"/>
              </a:rPr>
              <a:t>شاخص ماهانه حوادث </a:t>
            </a:r>
          </a:p>
        </c:rich>
      </c:tx>
      <c:overlay val="0"/>
    </c:title>
    <c:autoTitleDeleted val="0"/>
    <c:view3D>
      <c:rotX val="0"/>
      <c:rotY val="0"/>
      <c:depthPercent val="100"/>
      <c:rAngAx val="0"/>
    </c:view3D>
    <c:floor>
      <c:thickness val="0"/>
    </c:floor>
    <c:sideWall>
      <c:thickness val="0"/>
    </c:sideWall>
    <c:backWall>
      <c:thickness val="0"/>
    </c:backWall>
    <c:plotArea>
      <c:layout>
        <c:manualLayout>
          <c:layoutTarget val="inner"/>
          <c:xMode val="edge"/>
          <c:yMode val="edge"/>
          <c:x val="6.8060014706477406E-2"/>
          <c:y val="0.15422487790445619"/>
          <c:w val="0.86102239319316165"/>
          <c:h val="0.69113718576402638"/>
        </c:manualLayout>
      </c:layout>
      <c:bar3DChart>
        <c:barDir val="col"/>
        <c:grouping val="clustered"/>
        <c:varyColors val="0"/>
        <c:ser>
          <c:idx val="0"/>
          <c:order val="0"/>
          <c:invertIfNegative val="0"/>
          <c:dLbls>
            <c:numFmt formatCode="[$-3010000]0" sourceLinked="0"/>
            <c:spPr>
              <a:noFill/>
              <a:ln>
                <a:noFill/>
              </a:ln>
              <a:effectLst/>
            </c:spPr>
            <c:txPr>
              <a:bodyPr/>
              <a:lstStyle/>
              <a:p>
                <a:pPr rtl="1">
                  <a:defRPr lang="fa-IR" sz="1100" b="1">
                    <a:cs typeface="B Titr" pitchFamily="2" charset="-78"/>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(شاخص!$A$79:$A$81,شاخص!$A$83:$A$85,شاخص!$A$87:$A$89,شاخص!$A$91:$A$93)</c:f>
              <c:strCache>
                <c:ptCount val="12"/>
                <c:pt idx="0">
                  <c:v>درصد حوادث رخ داده در فروردين ماه</c:v>
                </c:pt>
                <c:pt idx="1">
                  <c:v>درصد حوادث رخ داده در ارديبهشت ماه</c:v>
                </c:pt>
                <c:pt idx="2">
                  <c:v>درصد حوادث رخ داده در خرداد ماه</c:v>
                </c:pt>
                <c:pt idx="3">
                  <c:v>درصد حوادث رخ داده در تير ماه</c:v>
                </c:pt>
                <c:pt idx="4">
                  <c:v>درصد حوادث رخ داده در مرداد ماه</c:v>
                </c:pt>
                <c:pt idx="5">
                  <c:v>درصد حوادث رخ داده در شهريور ماه</c:v>
                </c:pt>
                <c:pt idx="6">
                  <c:v>درصد حوادث رخ داده در مهر ماه</c:v>
                </c:pt>
                <c:pt idx="7">
                  <c:v>درصد حوادث رخ داده در آبان ماه</c:v>
                </c:pt>
                <c:pt idx="8">
                  <c:v>درصد حوادث رخ داده در آذر ماه</c:v>
                </c:pt>
                <c:pt idx="9">
                  <c:v>درصد حوادث رخ داده در دي ماه</c:v>
                </c:pt>
                <c:pt idx="10">
                  <c:v>درصد حوادث رخ داده در بهمن ماه</c:v>
                </c:pt>
                <c:pt idx="11">
                  <c:v>درصد حوادث رخ داده در اسفند ماه</c:v>
                </c:pt>
              </c:strCache>
            </c:strRef>
          </c:cat>
          <c:val>
            <c:numRef>
              <c:f>(شاخص!$B$79:$B$81,شاخص!$B$83:$B$85,شاخص!$B$87:$B$89,شاخص!$B$91:$B$93)</c:f>
              <c:numCache>
                <c:formatCode>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xmlns:c16r2="http://schemas.microsoft.com/office/drawing/2015/06/chart">
            <c:ext xmlns:c16="http://schemas.microsoft.com/office/drawing/2014/chart" uri="{C3380CC4-5D6E-409C-BE32-E72D297353CC}">
              <c16:uniqueId val="{00000000-DC3F-5346-B84C-79774B898833}"/>
            </c:ext>
          </c:extLst>
        </c:ser>
        <c:dLbls>
          <c:showLegendKey val="0"/>
          <c:showVal val="0"/>
          <c:showCatName val="0"/>
          <c:showSerName val="0"/>
          <c:showPercent val="0"/>
          <c:showBubbleSize val="0"/>
        </c:dLbls>
        <c:gapWidth val="150"/>
        <c:shape val="cylinder"/>
        <c:axId val="239916208"/>
        <c:axId val="239916768"/>
        <c:axId val="0"/>
      </c:bar3DChart>
      <c:catAx>
        <c:axId val="239916208"/>
        <c:scaling>
          <c:orientation val="minMax"/>
        </c:scaling>
        <c:delete val="0"/>
        <c:axPos val="b"/>
        <c:numFmt formatCode="General" sourceLinked="0"/>
        <c:majorTickMark val="out"/>
        <c:minorTickMark val="none"/>
        <c:tickLblPos val="nextTo"/>
        <c:txPr>
          <a:bodyPr rot="-5400000" vert="horz"/>
          <a:lstStyle/>
          <a:p>
            <a:pPr>
              <a:defRPr lang="fa-IR" sz="900" b="0">
                <a:cs typeface="B Traffic" pitchFamily="2" charset="-78"/>
              </a:defRPr>
            </a:pPr>
            <a:endParaRPr lang="en-US"/>
          </a:p>
        </c:txPr>
        <c:crossAx val="239916768"/>
        <c:crosses val="autoZero"/>
        <c:auto val="1"/>
        <c:lblAlgn val="ctr"/>
        <c:lblOffset val="100"/>
        <c:noMultiLvlLbl val="0"/>
      </c:catAx>
      <c:valAx>
        <c:axId val="239916768"/>
        <c:scaling>
          <c:orientation val="minMax"/>
          <c:max val="100"/>
          <c:min val="0"/>
        </c:scaling>
        <c:delete val="0"/>
        <c:axPos val="l"/>
        <c:majorGridlines>
          <c:spPr>
            <a:ln w="9525" cap="flat" cmpd="sng" algn="ctr">
              <a:solidFill>
                <a:schemeClr val="accent1">
                  <a:lumMod val="60000"/>
                  <a:lumOff val="40000"/>
                </a:schemeClr>
              </a:solidFill>
              <a:prstDash val="solid"/>
            </a:ln>
            <a:effectLst>
              <a:innerShdw blurRad="63500" dist="50800" dir="16200000">
                <a:prstClr val="black">
                  <a:alpha val="50000"/>
                </a:prstClr>
              </a:innerShdw>
            </a:effectLst>
          </c:spPr>
        </c:majorGridlines>
        <c:numFmt formatCode="[$-3010000]0" sourceLinked="0"/>
        <c:majorTickMark val="none"/>
        <c:minorTickMark val="none"/>
        <c:tickLblPos val="nextTo"/>
        <c:txPr>
          <a:bodyPr rot="0" vert="horz"/>
          <a:lstStyle/>
          <a:p>
            <a:pPr rtl="1">
              <a:defRPr lang="fa-IR" sz="1400">
                <a:cs typeface="B Titr" pitchFamily="2" charset="-78"/>
              </a:defRPr>
            </a:pPr>
            <a:endParaRPr lang="en-US"/>
          </a:p>
        </c:txPr>
        <c:crossAx val="239916208"/>
        <c:crosses val="autoZero"/>
        <c:crossBetween val="between"/>
      </c:valAx>
    </c:plotArea>
    <c:plotVisOnly val="1"/>
    <c:dispBlanksAs val="gap"/>
    <c:showDLblsOverMax val="0"/>
  </c:chart>
  <c:spPr>
    <a:gradFill>
      <a:gsLst>
        <a:gs pos="0">
          <a:srgbClr val="FBEAC7"/>
        </a:gs>
        <a:gs pos="17999">
          <a:srgbClr val="FEE7F2"/>
        </a:gs>
        <a:gs pos="36000">
          <a:srgbClr val="FAC77D"/>
        </a:gs>
        <a:gs pos="61000">
          <a:srgbClr val="FBA97D"/>
        </a:gs>
        <a:gs pos="82001">
          <a:srgbClr val="FBD49C"/>
        </a:gs>
        <a:gs pos="100000">
          <a:srgbClr val="FEE7F2"/>
        </a:gs>
      </a:gsLst>
      <a:lin ang="5400000" scaled="0"/>
    </a:gradFill>
  </c:spPr>
  <c:userShapes r:id="rId1"/>
</c:chartSpace>
</file>

<file path=xl/charts/chart1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32"/>
    </mc:Choice>
    <mc:Fallback>
      <c:style val="32"/>
    </mc:Fallback>
  </mc:AlternateContent>
  <c:protection>
    <c:chartObject val="0"/>
    <c:data val="0"/>
    <c:formatting val="0"/>
    <c:selection val="0"/>
    <c:userInterface val="0"/>
  </c:protection>
  <c:chart>
    <c:title>
      <c:tx>
        <c:rich>
          <a:bodyPr/>
          <a:lstStyle/>
          <a:p>
            <a:pPr>
              <a:defRPr lang="fa-IR" sz="2800">
                <a:cs typeface="B Titr" pitchFamily="2" charset="-78"/>
              </a:defRPr>
            </a:pPr>
            <a:r>
              <a:rPr lang="fa-IR" sz="2800">
                <a:cs typeface="B Titr" pitchFamily="2" charset="-78"/>
              </a:rPr>
              <a:t>شاخص شيفت كاري حوادث</a:t>
            </a:r>
          </a:p>
        </c:rich>
      </c:tx>
      <c:overlay val="0"/>
    </c:title>
    <c:autoTitleDeleted val="0"/>
    <c:view3D>
      <c:rotX val="0"/>
      <c:rotY val="0"/>
      <c:depthPercent val="100"/>
      <c:rAngAx val="0"/>
    </c:view3D>
    <c:floor>
      <c:thickness val="0"/>
    </c:floor>
    <c:sideWall>
      <c:thickness val="0"/>
    </c:sideWall>
    <c:backWall>
      <c:thickness val="0"/>
    </c:backWall>
    <c:plotArea>
      <c:layout>
        <c:manualLayout>
          <c:layoutTarget val="inner"/>
          <c:xMode val="edge"/>
          <c:yMode val="edge"/>
          <c:x val="6.6696912509124462E-2"/>
          <c:y val="0.15631120896971223"/>
          <c:w val="0.86374859758787415"/>
          <c:h val="0.69113718576402638"/>
        </c:manualLayout>
      </c:layout>
      <c:bar3DChart>
        <c:barDir val="col"/>
        <c:grouping val="clustered"/>
        <c:varyColors val="0"/>
        <c:ser>
          <c:idx val="0"/>
          <c:order val="0"/>
          <c:invertIfNegative val="0"/>
          <c:dLbls>
            <c:numFmt formatCode="[$-3010000]0" sourceLinked="0"/>
            <c:spPr>
              <a:noFill/>
              <a:ln>
                <a:noFill/>
              </a:ln>
              <a:effectLst/>
            </c:spPr>
            <c:txPr>
              <a:bodyPr/>
              <a:lstStyle/>
              <a:p>
                <a:pPr rtl="1">
                  <a:defRPr lang="fa-IR" sz="1100" b="1">
                    <a:cs typeface="B Titr" pitchFamily="2" charset="-78"/>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شاخص!$A$94:$A$96</c:f>
              <c:strCache>
                <c:ptCount val="3"/>
                <c:pt idx="0">
                  <c:v>درصد حوادث رخ داده در نوبت صبح ( ساعت 6:00 الي 13:59)</c:v>
                </c:pt>
                <c:pt idx="1">
                  <c:v>درصد حوادث رخ داده در نوبت عصر ( ساعت 14:00 الي 21:59)</c:v>
                </c:pt>
                <c:pt idx="2">
                  <c:v>درصد حوادث رخ داده در نوبت شب ( ساعت 22:00 الي 5:59)</c:v>
                </c:pt>
              </c:strCache>
            </c:strRef>
          </c:cat>
          <c:val>
            <c:numRef>
              <c:f>شاخص!$B$94:$B$96</c:f>
              <c:numCache>
                <c:formatCode>0.00</c:formatCode>
                <c:ptCount val="3"/>
                <c:pt idx="0">
                  <c:v>0</c:v>
                </c:pt>
                <c:pt idx="1">
                  <c:v>0</c:v>
                </c:pt>
                <c:pt idx="2">
                  <c:v>0</c:v>
                </c:pt>
              </c:numCache>
            </c:numRef>
          </c:val>
          <c:extLst xmlns:c16r2="http://schemas.microsoft.com/office/drawing/2015/06/chart">
            <c:ext xmlns:c16="http://schemas.microsoft.com/office/drawing/2014/chart" uri="{C3380CC4-5D6E-409C-BE32-E72D297353CC}">
              <c16:uniqueId val="{00000000-283F-EC40-AAA2-E8FE8683CEA7}"/>
            </c:ext>
          </c:extLst>
        </c:ser>
        <c:dLbls>
          <c:showLegendKey val="0"/>
          <c:showVal val="0"/>
          <c:showCatName val="0"/>
          <c:showSerName val="0"/>
          <c:showPercent val="0"/>
          <c:showBubbleSize val="0"/>
        </c:dLbls>
        <c:gapWidth val="150"/>
        <c:shape val="cylinder"/>
        <c:axId val="239919008"/>
        <c:axId val="240603312"/>
        <c:axId val="0"/>
      </c:bar3DChart>
      <c:catAx>
        <c:axId val="239919008"/>
        <c:scaling>
          <c:orientation val="minMax"/>
        </c:scaling>
        <c:delete val="0"/>
        <c:axPos val="b"/>
        <c:numFmt formatCode="General" sourceLinked="0"/>
        <c:majorTickMark val="out"/>
        <c:minorTickMark val="none"/>
        <c:tickLblPos val="nextTo"/>
        <c:txPr>
          <a:bodyPr/>
          <a:lstStyle/>
          <a:p>
            <a:pPr>
              <a:defRPr lang="fa-IR" sz="1200" b="0">
                <a:cs typeface="B Traffic" pitchFamily="2" charset="-78"/>
              </a:defRPr>
            </a:pPr>
            <a:endParaRPr lang="en-US"/>
          </a:p>
        </c:txPr>
        <c:crossAx val="240603312"/>
        <c:crosses val="autoZero"/>
        <c:auto val="1"/>
        <c:lblAlgn val="ctr"/>
        <c:lblOffset val="100"/>
        <c:noMultiLvlLbl val="0"/>
      </c:catAx>
      <c:valAx>
        <c:axId val="240603312"/>
        <c:scaling>
          <c:orientation val="minMax"/>
          <c:max val="100"/>
          <c:min val="0"/>
        </c:scaling>
        <c:delete val="0"/>
        <c:axPos val="l"/>
        <c:majorGridlines>
          <c:spPr>
            <a:ln w="9525" cap="flat" cmpd="sng" algn="ctr">
              <a:solidFill>
                <a:schemeClr val="accent1">
                  <a:lumMod val="60000"/>
                  <a:lumOff val="40000"/>
                </a:schemeClr>
              </a:solidFill>
              <a:prstDash val="solid"/>
            </a:ln>
            <a:effectLst>
              <a:innerShdw blurRad="63500" dist="50800" dir="16200000">
                <a:prstClr val="black">
                  <a:alpha val="50000"/>
                </a:prstClr>
              </a:innerShdw>
            </a:effectLst>
          </c:spPr>
        </c:majorGridlines>
        <c:numFmt formatCode="[$-3010000]0" sourceLinked="0"/>
        <c:majorTickMark val="none"/>
        <c:minorTickMark val="none"/>
        <c:tickLblPos val="nextTo"/>
        <c:txPr>
          <a:bodyPr rot="0" vert="horz"/>
          <a:lstStyle/>
          <a:p>
            <a:pPr rtl="1">
              <a:defRPr lang="fa-IR" sz="1400">
                <a:cs typeface="B Titr" pitchFamily="2" charset="-78"/>
              </a:defRPr>
            </a:pPr>
            <a:endParaRPr lang="en-US"/>
          </a:p>
        </c:txPr>
        <c:crossAx val="239919008"/>
        <c:crosses val="autoZero"/>
        <c:crossBetween val="between"/>
      </c:valAx>
    </c:plotArea>
    <c:plotVisOnly val="1"/>
    <c:dispBlanksAs val="gap"/>
    <c:showDLblsOverMax val="0"/>
  </c:chart>
  <c:spPr>
    <a:gradFill>
      <a:gsLst>
        <a:gs pos="0">
          <a:srgbClr val="FBEAC7"/>
        </a:gs>
        <a:gs pos="17999">
          <a:srgbClr val="FEE7F2"/>
        </a:gs>
        <a:gs pos="36000">
          <a:srgbClr val="FAC77D"/>
        </a:gs>
        <a:gs pos="61000">
          <a:srgbClr val="FBA97D"/>
        </a:gs>
        <a:gs pos="82001">
          <a:srgbClr val="FBD49C"/>
        </a:gs>
        <a:gs pos="100000">
          <a:srgbClr val="FEE7F2"/>
        </a:gs>
      </a:gsLst>
      <a:lin ang="5400000" scaled="0"/>
    </a:gradFill>
  </c:spPr>
  <c:userShapes r:id="rId1"/>
</c:chartSpace>
</file>

<file path=xl/charts/chart1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32"/>
    </mc:Choice>
    <mc:Fallback>
      <c:style val="32"/>
    </mc:Fallback>
  </mc:AlternateContent>
  <c:protection>
    <c:chartObject val="0"/>
    <c:data val="0"/>
    <c:formatting val="0"/>
    <c:selection val="0"/>
    <c:userInterface val="0"/>
  </c:protection>
  <c:chart>
    <c:title>
      <c:tx>
        <c:rich>
          <a:bodyPr/>
          <a:lstStyle/>
          <a:p>
            <a:pPr>
              <a:defRPr lang="fa-IR" sz="2800">
                <a:cs typeface="B Titr" pitchFamily="2" charset="-78"/>
              </a:defRPr>
            </a:pPr>
            <a:r>
              <a:rPr lang="fa-IR" sz="2800">
                <a:cs typeface="B Titr" pitchFamily="2" charset="-78"/>
              </a:rPr>
              <a:t>شاخص علت حوادث</a:t>
            </a:r>
          </a:p>
        </c:rich>
      </c:tx>
      <c:overlay val="0"/>
    </c:title>
    <c:autoTitleDeleted val="0"/>
    <c:view3D>
      <c:rotX val="0"/>
      <c:rotY val="0"/>
      <c:depthPercent val="100"/>
      <c:rAngAx val="0"/>
    </c:view3D>
    <c:floor>
      <c:thickness val="0"/>
    </c:floor>
    <c:sideWall>
      <c:thickness val="0"/>
    </c:sideWall>
    <c:backWall>
      <c:thickness val="0"/>
    </c:backWall>
    <c:plotArea>
      <c:layout>
        <c:manualLayout>
          <c:layoutTarget val="inner"/>
          <c:xMode val="edge"/>
          <c:yMode val="edge"/>
          <c:x val="6.6696912509124462E-2"/>
          <c:y val="0.15213854683920044"/>
          <c:w val="0.85829618879845559"/>
          <c:h val="0.69113718576402638"/>
        </c:manualLayout>
      </c:layout>
      <c:bar3DChart>
        <c:barDir val="col"/>
        <c:grouping val="clustered"/>
        <c:varyColors val="0"/>
        <c:ser>
          <c:idx val="0"/>
          <c:order val="0"/>
          <c:invertIfNegative val="0"/>
          <c:dLbls>
            <c:numFmt formatCode="[$-3010000]0" sourceLinked="0"/>
            <c:spPr>
              <a:noFill/>
              <a:ln>
                <a:noFill/>
              </a:ln>
              <a:effectLst/>
            </c:spPr>
            <c:txPr>
              <a:bodyPr/>
              <a:lstStyle/>
              <a:p>
                <a:pPr rtl="1">
                  <a:defRPr lang="fa-IR" sz="1100" b="1">
                    <a:cs typeface="B Titr" pitchFamily="2" charset="-78"/>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شاخص!$A$97:$A$105</c:f>
              <c:strCache>
                <c:ptCount val="9"/>
                <c:pt idx="0">
                  <c:v>درصد مصدوميت به دليل سقوط از ارتفاع يا سقوط به عمق</c:v>
                </c:pt>
                <c:pt idx="1">
                  <c:v>درصد مصدوميت به دليل برخورد/پرتاب/ضربه اشیاء با فرد</c:v>
                </c:pt>
                <c:pt idx="2">
                  <c:v>درصد مصدوميت به دليل گیر کردن فرد بین شیء ثابت و متحرک یا دو شیء متحرک</c:v>
                </c:pt>
                <c:pt idx="3">
                  <c:v>درصد مصدوميت به دليل فشار بیش از حد بر فرد</c:v>
                </c:pt>
                <c:pt idx="4">
                  <c:v>درصد مصدوميت به دليل تماس با دما یا اجسام خیلی سرد یا داغ</c:v>
                </c:pt>
                <c:pt idx="5">
                  <c:v>درصد مصدوميت به دليل برق گرفتگی</c:v>
                </c:pt>
                <c:pt idx="6">
                  <c:v>درصد مصدوميت به دليل مسمومیت حاد شغلی</c:v>
                </c:pt>
                <c:pt idx="7">
                  <c:v>درصد مصدوميت به دليل پرتوگیری حاد</c:v>
                </c:pt>
                <c:pt idx="8">
                  <c:v>درصد مصدوميت به ساير دلايل</c:v>
                </c:pt>
              </c:strCache>
            </c:strRef>
          </c:cat>
          <c:val>
            <c:numRef>
              <c:f>شاخص!$B$97:$B$105</c:f>
              <c:numCache>
                <c:formatCode>0.00</c:formatCode>
                <c:ptCount val="9"/>
                <c:pt idx="0">
                  <c:v>0</c:v>
                </c:pt>
                <c:pt idx="1">
                  <c:v>0</c:v>
                </c:pt>
                <c:pt idx="2">
                  <c:v>0</c:v>
                </c:pt>
                <c:pt idx="3">
                  <c:v>0</c:v>
                </c:pt>
                <c:pt idx="4">
                  <c:v>0</c:v>
                </c:pt>
                <c:pt idx="5">
                  <c:v>0</c:v>
                </c:pt>
                <c:pt idx="6">
                  <c:v>0</c:v>
                </c:pt>
                <c:pt idx="7">
                  <c:v>0</c:v>
                </c:pt>
                <c:pt idx="8">
                  <c:v>0</c:v>
                </c:pt>
              </c:numCache>
            </c:numRef>
          </c:val>
          <c:extLst xmlns:c16r2="http://schemas.microsoft.com/office/drawing/2015/06/chart">
            <c:ext xmlns:c16="http://schemas.microsoft.com/office/drawing/2014/chart" uri="{C3380CC4-5D6E-409C-BE32-E72D297353CC}">
              <c16:uniqueId val="{00000000-2874-874B-BA81-AD601B376E03}"/>
            </c:ext>
          </c:extLst>
        </c:ser>
        <c:dLbls>
          <c:showLegendKey val="0"/>
          <c:showVal val="0"/>
          <c:showCatName val="0"/>
          <c:showSerName val="0"/>
          <c:showPercent val="0"/>
          <c:showBubbleSize val="0"/>
        </c:dLbls>
        <c:gapWidth val="150"/>
        <c:shape val="cylinder"/>
        <c:axId val="240605552"/>
        <c:axId val="240606112"/>
        <c:axId val="0"/>
      </c:bar3DChart>
      <c:catAx>
        <c:axId val="240605552"/>
        <c:scaling>
          <c:orientation val="minMax"/>
        </c:scaling>
        <c:delete val="0"/>
        <c:axPos val="b"/>
        <c:numFmt formatCode="General" sourceLinked="0"/>
        <c:majorTickMark val="out"/>
        <c:minorTickMark val="none"/>
        <c:tickLblPos val="nextTo"/>
        <c:txPr>
          <a:bodyPr rot="-5400000" vert="horz"/>
          <a:lstStyle/>
          <a:p>
            <a:pPr>
              <a:defRPr lang="fa-IR" sz="800" b="0">
                <a:cs typeface="B Traffic" pitchFamily="2" charset="-78"/>
              </a:defRPr>
            </a:pPr>
            <a:endParaRPr lang="en-US"/>
          </a:p>
        </c:txPr>
        <c:crossAx val="240606112"/>
        <c:crosses val="autoZero"/>
        <c:auto val="1"/>
        <c:lblAlgn val="ctr"/>
        <c:lblOffset val="100"/>
        <c:noMultiLvlLbl val="0"/>
      </c:catAx>
      <c:valAx>
        <c:axId val="240606112"/>
        <c:scaling>
          <c:orientation val="minMax"/>
          <c:max val="100"/>
          <c:min val="0"/>
        </c:scaling>
        <c:delete val="0"/>
        <c:axPos val="l"/>
        <c:majorGridlines>
          <c:spPr>
            <a:ln w="9525" cap="flat" cmpd="sng" algn="ctr">
              <a:solidFill>
                <a:schemeClr val="accent1">
                  <a:lumMod val="60000"/>
                  <a:lumOff val="40000"/>
                </a:schemeClr>
              </a:solidFill>
              <a:prstDash val="solid"/>
            </a:ln>
            <a:effectLst>
              <a:innerShdw blurRad="63500" dist="50800" dir="16200000">
                <a:prstClr val="black">
                  <a:alpha val="50000"/>
                </a:prstClr>
              </a:innerShdw>
            </a:effectLst>
          </c:spPr>
        </c:majorGridlines>
        <c:numFmt formatCode="[$-3010000]0" sourceLinked="0"/>
        <c:majorTickMark val="none"/>
        <c:minorTickMark val="none"/>
        <c:tickLblPos val="nextTo"/>
        <c:txPr>
          <a:bodyPr rot="0" vert="horz"/>
          <a:lstStyle/>
          <a:p>
            <a:pPr rtl="1">
              <a:defRPr lang="fa-IR" sz="1400">
                <a:cs typeface="B Titr" pitchFamily="2" charset="-78"/>
              </a:defRPr>
            </a:pPr>
            <a:endParaRPr lang="en-US"/>
          </a:p>
        </c:txPr>
        <c:crossAx val="240605552"/>
        <c:crosses val="autoZero"/>
        <c:crossBetween val="between"/>
      </c:valAx>
    </c:plotArea>
    <c:plotVisOnly val="1"/>
    <c:dispBlanksAs val="gap"/>
    <c:showDLblsOverMax val="0"/>
  </c:chart>
  <c:spPr>
    <a:gradFill>
      <a:gsLst>
        <a:gs pos="0">
          <a:srgbClr val="FBEAC7"/>
        </a:gs>
        <a:gs pos="17999">
          <a:srgbClr val="FEE7F2"/>
        </a:gs>
        <a:gs pos="36000">
          <a:srgbClr val="FAC77D"/>
        </a:gs>
        <a:gs pos="61000">
          <a:srgbClr val="FBA97D"/>
        </a:gs>
        <a:gs pos="82001">
          <a:srgbClr val="FBD49C"/>
        </a:gs>
        <a:gs pos="100000">
          <a:srgbClr val="FEE7F2"/>
        </a:gs>
      </a:gsLst>
      <a:lin ang="5400000" scaled="0"/>
    </a:gradFill>
  </c:spPr>
  <c:userShapes r:id="rId1"/>
</c:chartSpace>
</file>

<file path=xl/charts/chart1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32"/>
    </mc:Choice>
    <mc:Fallback>
      <c:style val="32"/>
    </mc:Fallback>
  </mc:AlternateContent>
  <c:protection>
    <c:chartObject val="0"/>
    <c:data val="0"/>
    <c:formatting val="0"/>
    <c:selection val="0"/>
    <c:userInterface val="0"/>
  </c:protection>
  <c:chart>
    <c:title>
      <c:tx>
        <c:rich>
          <a:bodyPr/>
          <a:lstStyle/>
          <a:p>
            <a:pPr>
              <a:defRPr lang="fa-IR" sz="2800">
                <a:cs typeface="B Titr" pitchFamily="2" charset="-78"/>
              </a:defRPr>
            </a:pPr>
            <a:r>
              <a:rPr lang="fa-IR" sz="2800">
                <a:cs typeface="B Titr" pitchFamily="2" charset="-78"/>
              </a:rPr>
              <a:t>شاخص نتايج حوادث</a:t>
            </a:r>
          </a:p>
        </c:rich>
      </c:tx>
      <c:overlay val="0"/>
    </c:title>
    <c:autoTitleDeleted val="0"/>
    <c:view3D>
      <c:rotX val="0"/>
      <c:rotY val="0"/>
      <c:depthPercent val="100"/>
      <c:rAngAx val="0"/>
    </c:view3D>
    <c:floor>
      <c:thickness val="0"/>
    </c:floor>
    <c:sideWall>
      <c:thickness val="0"/>
    </c:sideWall>
    <c:backWall>
      <c:thickness val="0"/>
    </c:backWall>
    <c:plotArea>
      <c:layout>
        <c:manualLayout>
          <c:layoutTarget val="inner"/>
          <c:xMode val="edge"/>
          <c:yMode val="edge"/>
          <c:x val="6.3970708114418587E-2"/>
          <c:y val="0.15005221577394423"/>
          <c:w val="0.86102239319316165"/>
          <c:h val="0.69113718576402638"/>
        </c:manualLayout>
      </c:layout>
      <c:bar3DChart>
        <c:barDir val="col"/>
        <c:grouping val="clustered"/>
        <c:varyColors val="0"/>
        <c:ser>
          <c:idx val="0"/>
          <c:order val="0"/>
          <c:invertIfNegative val="0"/>
          <c:dLbls>
            <c:numFmt formatCode="[$-3010000]0" sourceLinked="0"/>
            <c:spPr>
              <a:noFill/>
              <a:ln>
                <a:noFill/>
              </a:ln>
              <a:effectLst/>
            </c:spPr>
            <c:txPr>
              <a:bodyPr/>
              <a:lstStyle/>
              <a:p>
                <a:pPr rtl="1">
                  <a:defRPr lang="fa-IR" sz="1050" b="1">
                    <a:cs typeface="B Titr" pitchFamily="2" charset="-78"/>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شاخص!$A$106:$A$111</c:f>
              <c:strCache>
                <c:ptCount val="6"/>
                <c:pt idx="0">
                  <c:v>درصد مصدوماني كه با ارائه کمک های اولیه سرپایی به كار بازگشتند</c:v>
                </c:pt>
                <c:pt idx="1">
                  <c:v>درصد مصدوماني كه بعد از ارائه خدمات اوليه ارجاع داده شدند</c:v>
                </c:pt>
                <c:pt idx="2">
                  <c:v>درصد مصدوماني كه به ارائه خدمات پزشکی و گواهی استعلاجی سه روز و بیشتر منجر شد</c:v>
                </c:pt>
                <c:pt idx="3">
                  <c:v>درصد مصدوماني كه بدون عمل جراحي بستري شدند</c:v>
                </c:pt>
                <c:pt idx="4">
                  <c:v>درصد مصدوماني كه براي آنها عمل جراحي انجام شد</c:v>
                </c:pt>
                <c:pt idx="5">
                  <c:v>درصد مصدوماني كه فوت شدند</c:v>
                </c:pt>
              </c:strCache>
            </c:strRef>
          </c:cat>
          <c:val>
            <c:numRef>
              <c:f>شاخص!$B$106:$B$111</c:f>
              <c:numCache>
                <c:formatCode>0.00</c:formatCode>
                <c:ptCount val="6"/>
                <c:pt idx="0">
                  <c:v>0</c:v>
                </c:pt>
                <c:pt idx="1">
                  <c:v>0</c:v>
                </c:pt>
                <c:pt idx="2">
                  <c:v>0</c:v>
                </c:pt>
                <c:pt idx="3">
                  <c:v>0</c:v>
                </c:pt>
                <c:pt idx="4">
                  <c:v>0</c:v>
                </c:pt>
                <c:pt idx="5">
                  <c:v>0</c:v>
                </c:pt>
              </c:numCache>
            </c:numRef>
          </c:val>
          <c:extLst xmlns:c16r2="http://schemas.microsoft.com/office/drawing/2015/06/chart">
            <c:ext xmlns:c16="http://schemas.microsoft.com/office/drawing/2014/chart" uri="{C3380CC4-5D6E-409C-BE32-E72D297353CC}">
              <c16:uniqueId val="{00000000-3A50-B749-9FCE-AEF2D11D10E9}"/>
            </c:ext>
          </c:extLst>
        </c:ser>
        <c:dLbls>
          <c:showLegendKey val="0"/>
          <c:showVal val="0"/>
          <c:showCatName val="0"/>
          <c:showSerName val="0"/>
          <c:showPercent val="0"/>
          <c:showBubbleSize val="0"/>
        </c:dLbls>
        <c:gapWidth val="150"/>
        <c:shape val="cylinder"/>
        <c:axId val="240608352"/>
        <c:axId val="240608912"/>
        <c:axId val="0"/>
      </c:bar3DChart>
      <c:catAx>
        <c:axId val="240608352"/>
        <c:scaling>
          <c:orientation val="minMax"/>
        </c:scaling>
        <c:delete val="0"/>
        <c:axPos val="b"/>
        <c:numFmt formatCode="General" sourceLinked="0"/>
        <c:majorTickMark val="out"/>
        <c:minorTickMark val="none"/>
        <c:tickLblPos val="nextTo"/>
        <c:txPr>
          <a:bodyPr rot="-5400000" vert="horz"/>
          <a:lstStyle/>
          <a:p>
            <a:pPr>
              <a:defRPr lang="fa-IR" sz="900" b="0">
                <a:cs typeface="B Traffic" pitchFamily="2" charset="-78"/>
              </a:defRPr>
            </a:pPr>
            <a:endParaRPr lang="en-US"/>
          </a:p>
        </c:txPr>
        <c:crossAx val="240608912"/>
        <c:crosses val="autoZero"/>
        <c:auto val="1"/>
        <c:lblAlgn val="ctr"/>
        <c:lblOffset val="100"/>
        <c:noMultiLvlLbl val="0"/>
      </c:catAx>
      <c:valAx>
        <c:axId val="240608912"/>
        <c:scaling>
          <c:orientation val="minMax"/>
          <c:max val="100"/>
          <c:min val="0"/>
        </c:scaling>
        <c:delete val="0"/>
        <c:axPos val="l"/>
        <c:majorGridlines>
          <c:spPr>
            <a:ln w="9525" cap="flat" cmpd="sng" algn="ctr">
              <a:solidFill>
                <a:schemeClr val="accent1">
                  <a:lumMod val="60000"/>
                  <a:lumOff val="40000"/>
                </a:schemeClr>
              </a:solidFill>
              <a:prstDash val="solid"/>
            </a:ln>
            <a:effectLst>
              <a:innerShdw blurRad="63500" dist="50800" dir="16200000">
                <a:prstClr val="black">
                  <a:alpha val="50000"/>
                </a:prstClr>
              </a:innerShdw>
            </a:effectLst>
          </c:spPr>
        </c:majorGridlines>
        <c:numFmt formatCode="[$-3010000]0" sourceLinked="0"/>
        <c:majorTickMark val="none"/>
        <c:minorTickMark val="none"/>
        <c:tickLblPos val="nextTo"/>
        <c:txPr>
          <a:bodyPr rot="0" vert="horz"/>
          <a:lstStyle/>
          <a:p>
            <a:pPr rtl="1">
              <a:defRPr lang="fa-IR" sz="1400">
                <a:cs typeface="B Titr" pitchFamily="2" charset="-78"/>
              </a:defRPr>
            </a:pPr>
            <a:endParaRPr lang="en-US"/>
          </a:p>
        </c:txPr>
        <c:crossAx val="240608352"/>
        <c:crosses val="autoZero"/>
        <c:crossBetween val="between"/>
      </c:valAx>
    </c:plotArea>
    <c:plotVisOnly val="1"/>
    <c:dispBlanksAs val="gap"/>
    <c:showDLblsOverMax val="0"/>
  </c:chart>
  <c:spPr>
    <a:gradFill>
      <a:gsLst>
        <a:gs pos="0">
          <a:srgbClr val="FBEAC7"/>
        </a:gs>
        <a:gs pos="17999">
          <a:srgbClr val="FEE7F2"/>
        </a:gs>
        <a:gs pos="36000">
          <a:srgbClr val="FAC77D"/>
        </a:gs>
        <a:gs pos="61000">
          <a:srgbClr val="FBA97D"/>
        </a:gs>
        <a:gs pos="82001">
          <a:srgbClr val="FBD49C"/>
        </a:gs>
        <a:gs pos="100000">
          <a:srgbClr val="FEE7F2"/>
        </a:gs>
      </a:gsLst>
      <a:lin ang="5400000" scaled="0"/>
    </a:gradFill>
  </c:spPr>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32"/>
    </mc:Choice>
    <mc:Fallback>
      <c:style val="32"/>
    </mc:Fallback>
  </mc:AlternateContent>
  <c:protection>
    <c:chartObject val="0"/>
    <c:data val="0"/>
    <c:formatting val="0"/>
    <c:selection val="0"/>
    <c:userInterface val="0"/>
  </c:protection>
  <c:chart>
    <c:title>
      <c:tx>
        <c:rich>
          <a:bodyPr/>
          <a:lstStyle/>
          <a:p>
            <a:pPr>
              <a:defRPr lang="fa-IR" sz="2800">
                <a:cs typeface="B Titr" pitchFamily="2" charset="-78"/>
              </a:defRPr>
            </a:pPr>
            <a:r>
              <a:rPr lang="fa-IR" sz="2800">
                <a:cs typeface="B Titr" pitchFamily="2" charset="-78"/>
              </a:rPr>
              <a:t>درصد شاغلين آسيب ديده منطقه</a:t>
            </a:r>
          </a:p>
        </c:rich>
      </c:tx>
      <c:overlay val="0"/>
    </c:title>
    <c:autoTitleDeleted val="0"/>
    <c:view3D>
      <c:rotX val="0"/>
      <c:rotY val="0"/>
      <c:depthPercent val="100"/>
      <c:rAngAx val="0"/>
    </c:view3D>
    <c:floor>
      <c:thickness val="0"/>
    </c:floor>
    <c:sideWall>
      <c:thickness val="0"/>
    </c:sideWall>
    <c:backWall>
      <c:thickness val="0"/>
    </c:backWall>
    <c:plotArea>
      <c:layout>
        <c:manualLayout>
          <c:layoutTarget val="inner"/>
          <c:xMode val="edge"/>
          <c:yMode val="edge"/>
          <c:x val="6.669695799936208E-2"/>
          <c:y val="0.15422490349998191"/>
          <c:w val="0.90464162373006385"/>
          <c:h val="0.69113718576402638"/>
        </c:manualLayout>
      </c:layout>
      <c:bar3DChart>
        <c:barDir val="col"/>
        <c:grouping val="clustered"/>
        <c:varyColors val="0"/>
        <c:ser>
          <c:idx val="0"/>
          <c:order val="0"/>
          <c:tx>
            <c:strRef>
              <c:f>شاخص!$A$3</c:f>
              <c:strCache>
                <c:ptCount val="1"/>
                <c:pt idx="0">
                  <c:v>درصد شاغلين آسيب ديده منطقه:</c:v>
                </c:pt>
              </c:strCache>
            </c:strRef>
          </c:tx>
          <c:invertIfNegative val="0"/>
          <c:dLbls>
            <c:numFmt formatCode="[$-3010000]0" sourceLinked="0"/>
            <c:spPr>
              <a:noFill/>
              <a:ln>
                <a:noFill/>
              </a:ln>
              <a:effectLst/>
            </c:spPr>
            <c:txPr>
              <a:bodyPr/>
              <a:lstStyle/>
              <a:p>
                <a:pPr rtl="1">
                  <a:defRPr lang="fa-IR" sz="1100" b="1">
                    <a:cs typeface="B Titr" pitchFamily="2" charset="-78"/>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شاخص!$B$3</c:f>
              <c:numCache>
                <c:formatCode>0.00</c:formatCode>
                <c:ptCount val="1"/>
                <c:pt idx="0">
                  <c:v>0</c:v>
                </c:pt>
              </c:numCache>
            </c:numRef>
          </c:val>
          <c:extLst xmlns:c16r2="http://schemas.microsoft.com/office/drawing/2015/06/chart">
            <c:ext xmlns:c16="http://schemas.microsoft.com/office/drawing/2014/chart" uri="{C3380CC4-5D6E-409C-BE32-E72D297353CC}">
              <c16:uniqueId val="{00000000-38EA-ED44-94EB-C6F03A69FF7C}"/>
            </c:ext>
          </c:extLst>
        </c:ser>
        <c:dLbls>
          <c:showLegendKey val="0"/>
          <c:showVal val="0"/>
          <c:showCatName val="0"/>
          <c:showSerName val="0"/>
          <c:showPercent val="0"/>
          <c:showBubbleSize val="0"/>
        </c:dLbls>
        <c:gapWidth val="150"/>
        <c:shape val="cylinder"/>
        <c:axId val="216126720"/>
        <c:axId val="216127280"/>
        <c:axId val="0"/>
      </c:bar3DChart>
      <c:catAx>
        <c:axId val="216126720"/>
        <c:scaling>
          <c:orientation val="minMax"/>
        </c:scaling>
        <c:delete val="1"/>
        <c:axPos val="b"/>
        <c:majorTickMark val="out"/>
        <c:minorTickMark val="none"/>
        <c:tickLblPos val="none"/>
        <c:crossAx val="216127280"/>
        <c:crosses val="autoZero"/>
        <c:auto val="1"/>
        <c:lblAlgn val="ctr"/>
        <c:lblOffset val="100"/>
        <c:noMultiLvlLbl val="0"/>
      </c:catAx>
      <c:valAx>
        <c:axId val="216127280"/>
        <c:scaling>
          <c:orientation val="minMax"/>
          <c:max val="100"/>
          <c:min val="0"/>
        </c:scaling>
        <c:delete val="0"/>
        <c:axPos val="l"/>
        <c:majorGridlines>
          <c:spPr>
            <a:ln w="9525" cap="flat" cmpd="sng" algn="ctr">
              <a:solidFill>
                <a:schemeClr val="accent1">
                  <a:lumMod val="60000"/>
                  <a:lumOff val="40000"/>
                </a:schemeClr>
              </a:solidFill>
              <a:prstDash val="solid"/>
            </a:ln>
            <a:effectLst>
              <a:innerShdw blurRad="63500" dist="50800" dir="16200000">
                <a:prstClr val="black">
                  <a:alpha val="50000"/>
                </a:prstClr>
              </a:innerShdw>
            </a:effectLst>
          </c:spPr>
        </c:majorGridlines>
        <c:numFmt formatCode="[$-3010000]0" sourceLinked="0"/>
        <c:majorTickMark val="none"/>
        <c:minorTickMark val="none"/>
        <c:tickLblPos val="nextTo"/>
        <c:txPr>
          <a:bodyPr rot="0" vert="horz"/>
          <a:lstStyle/>
          <a:p>
            <a:pPr rtl="1">
              <a:defRPr lang="fa-IR" sz="1400">
                <a:cs typeface="B Titr" pitchFamily="2" charset="-78"/>
              </a:defRPr>
            </a:pPr>
            <a:endParaRPr lang="en-US"/>
          </a:p>
        </c:txPr>
        <c:crossAx val="216126720"/>
        <c:crosses val="autoZero"/>
        <c:crossBetween val="between"/>
      </c:valAx>
    </c:plotArea>
    <c:plotVisOnly val="1"/>
    <c:dispBlanksAs val="gap"/>
    <c:showDLblsOverMax val="0"/>
  </c:chart>
  <c:spPr>
    <a:gradFill>
      <a:gsLst>
        <a:gs pos="0">
          <a:srgbClr val="FBEAC7"/>
        </a:gs>
        <a:gs pos="17999">
          <a:srgbClr val="FEE7F2"/>
        </a:gs>
        <a:gs pos="36000">
          <a:srgbClr val="FAC77D"/>
        </a:gs>
        <a:gs pos="61000">
          <a:srgbClr val="FBA97D"/>
        </a:gs>
        <a:gs pos="82001">
          <a:srgbClr val="FBD49C"/>
        </a:gs>
        <a:gs pos="100000">
          <a:srgbClr val="FEE7F2"/>
        </a:gs>
      </a:gsLst>
      <a:lin ang="5400000" scaled="0"/>
    </a:gradFill>
  </c:spPr>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32"/>
    </mc:Choice>
    <mc:Fallback>
      <c:style val="32"/>
    </mc:Fallback>
  </mc:AlternateContent>
  <c:protection>
    <c:chartObject val="0"/>
    <c:data val="0"/>
    <c:formatting val="0"/>
    <c:selection val="0"/>
    <c:userInterface val="0"/>
  </c:protection>
  <c:chart>
    <c:title>
      <c:tx>
        <c:rich>
          <a:bodyPr/>
          <a:lstStyle/>
          <a:p>
            <a:pPr>
              <a:defRPr lang="fa-IR" sz="2800">
                <a:cs typeface="B Titr" pitchFamily="2" charset="-78"/>
              </a:defRPr>
            </a:pPr>
            <a:r>
              <a:rPr lang="fa-IR" sz="2800">
                <a:cs typeface="B Titr" pitchFamily="2" charset="-78"/>
              </a:rPr>
              <a:t>شاخص محل مراجعه مصدومين</a:t>
            </a:r>
          </a:p>
        </c:rich>
      </c:tx>
      <c:layout>
        <c:manualLayout>
          <c:xMode val="edge"/>
          <c:yMode val="edge"/>
          <c:x val="0.29190876488666273"/>
          <c:y val="6.2500010252626971E-3"/>
        </c:manualLayout>
      </c:layout>
      <c:overlay val="0"/>
    </c:title>
    <c:autoTitleDeleted val="0"/>
    <c:view3D>
      <c:rotX val="0"/>
      <c:rotY val="0"/>
      <c:depthPercent val="100"/>
      <c:rAngAx val="0"/>
    </c:view3D>
    <c:floor>
      <c:thickness val="0"/>
    </c:floor>
    <c:sideWall>
      <c:thickness val="0"/>
    </c:sideWall>
    <c:backWall>
      <c:thickness val="0"/>
    </c:backWall>
    <c:plotArea>
      <c:layout>
        <c:manualLayout>
          <c:layoutTarget val="inner"/>
          <c:xMode val="edge"/>
          <c:yMode val="edge"/>
          <c:x val="5.4428992732948434E-2"/>
          <c:y val="0.13839159094350237"/>
          <c:w val="0.93871921844228323"/>
          <c:h val="0.64317792703050392"/>
        </c:manualLayout>
      </c:layout>
      <c:bar3DChart>
        <c:barDir val="col"/>
        <c:grouping val="clustered"/>
        <c:varyColors val="0"/>
        <c:ser>
          <c:idx val="0"/>
          <c:order val="0"/>
          <c:invertIfNegative val="0"/>
          <c:dLbls>
            <c:numFmt formatCode="[$-3010000]0" sourceLinked="0"/>
            <c:spPr>
              <a:noFill/>
              <a:ln>
                <a:noFill/>
              </a:ln>
              <a:effectLst/>
            </c:spPr>
            <c:txPr>
              <a:bodyPr/>
              <a:lstStyle/>
              <a:p>
                <a:pPr rtl="1">
                  <a:defRPr lang="fa-IR" sz="1100" b="1">
                    <a:cs typeface="B Titr" pitchFamily="2" charset="-78"/>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شاخص!$A$7:$A$20</c:f>
              <c:strCache>
                <c:ptCount val="14"/>
                <c:pt idx="0">
                  <c:v>درصد مصدومان مراجعه كننده به خانه بهداشت كارگري</c:v>
                </c:pt>
                <c:pt idx="1">
                  <c:v>درصد مصدومان مراجعه كننده به ايستگاه بهگر</c:v>
                </c:pt>
                <c:pt idx="2">
                  <c:v>درصد مصدومان مراجعه كننده به مركز بهداشت كار</c:v>
                </c:pt>
                <c:pt idx="3">
                  <c:v>درصد مصدومان مراجعه كننده به مركز بهداشتي درماني شهري</c:v>
                </c:pt>
                <c:pt idx="4">
                  <c:v>درصد مصدومان مراجعه كننده به مركز بهداشتي درماني روستايي</c:v>
                </c:pt>
                <c:pt idx="5">
                  <c:v>درصد مصدومان مراجعه كننده به خانه بهداشت روستايي</c:v>
                </c:pt>
                <c:pt idx="6">
                  <c:v>درصد مصدومان مراجعه كننده به اورژانس</c:v>
                </c:pt>
                <c:pt idx="7">
                  <c:v>درصد مصدومان مراجعه كننده به بيمارستان دولتي</c:v>
                </c:pt>
                <c:pt idx="8">
                  <c:v>درصد مصدومان مراجعه كننده به بيمارستان/كلينيك خصوصي</c:v>
                </c:pt>
                <c:pt idx="9">
                  <c:v>درصد مصدومان مراجعه كننده به مطب</c:v>
                </c:pt>
                <c:pt idx="10">
                  <c:v>درصد مصدومان مراجعه كننده به درمانگاه تامين اجتماعي</c:v>
                </c:pt>
                <c:pt idx="11">
                  <c:v>درصد مصدومان مراجعه كننده به درمانگاه ها</c:v>
                </c:pt>
                <c:pt idx="12">
                  <c:v>درصد مصدومان مراجعه كننده به پزشكي قانوني</c:v>
                </c:pt>
                <c:pt idx="13">
                  <c:v>درصد مصدومان مراجعه كننده به ساير موارد</c:v>
                </c:pt>
              </c:strCache>
            </c:strRef>
          </c:cat>
          <c:val>
            <c:numRef>
              <c:f>شاخص!$B$7:$B$20</c:f>
              <c:numCache>
                <c:formatCode>0.00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xmlns:c16r2="http://schemas.microsoft.com/office/drawing/2015/06/chart">
            <c:ext xmlns:c16="http://schemas.microsoft.com/office/drawing/2014/chart" uri="{C3380CC4-5D6E-409C-BE32-E72D297353CC}">
              <c16:uniqueId val="{00000000-BABB-984A-92C1-DBE0000E4B53}"/>
            </c:ext>
          </c:extLst>
        </c:ser>
        <c:dLbls>
          <c:showLegendKey val="0"/>
          <c:showVal val="0"/>
          <c:showCatName val="0"/>
          <c:showSerName val="0"/>
          <c:showPercent val="0"/>
          <c:showBubbleSize val="0"/>
        </c:dLbls>
        <c:gapWidth val="150"/>
        <c:shape val="cylinder"/>
        <c:axId val="216129520"/>
        <c:axId val="216130080"/>
        <c:axId val="0"/>
      </c:bar3DChart>
      <c:catAx>
        <c:axId val="216129520"/>
        <c:scaling>
          <c:orientation val="minMax"/>
        </c:scaling>
        <c:delete val="0"/>
        <c:axPos val="b"/>
        <c:numFmt formatCode="General" sourceLinked="0"/>
        <c:majorTickMark val="out"/>
        <c:minorTickMark val="none"/>
        <c:tickLblPos val="nextTo"/>
        <c:txPr>
          <a:bodyPr rot="-5400000" vert="horz"/>
          <a:lstStyle/>
          <a:p>
            <a:pPr>
              <a:defRPr lang="fa-IR" sz="900" b="0">
                <a:cs typeface="B Nazanin" pitchFamily="2" charset="-78"/>
              </a:defRPr>
            </a:pPr>
            <a:endParaRPr lang="en-US"/>
          </a:p>
        </c:txPr>
        <c:crossAx val="216130080"/>
        <c:crosses val="autoZero"/>
        <c:auto val="1"/>
        <c:lblAlgn val="ctr"/>
        <c:lblOffset val="100"/>
        <c:noMultiLvlLbl val="0"/>
      </c:catAx>
      <c:valAx>
        <c:axId val="216130080"/>
        <c:scaling>
          <c:orientation val="minMax"/>
          <c:max val="100"/>
          <c:min val="0"/>
        </c:scaling>
        <c:delete val="0"/>
        <c:axPos val="l"/>
        <c:majorGridlines>
          <c:spPr>
            <a:ln w="9525" cap="flat" cmpd="sng" algn="ctr">
              <a:solidFill>
                <a:schemeClr val="accent1">
                  <a:lumMod val="60000"/>
                  <a:lumOff val="40000"/>
                </a:schemeClr>
              </a:solidFill>
              <a:prstDash val="solid"/>
            </a:ln>
            <a:effectLst>
              <a:innerShdw blurRad="63500" dist="50800" dir="16200000">
                <a:prstClr val="black">
                  <a:alpha val="50000"/>
                </a:prstClr>
              </a:innerShdw>
            </a:effectLst>
          </c:spPr>
        </c:majorGridlines>
        <c:numFmt formatCode="[$-3010000]0" sourceLinked="0"/>
        <c:majorTickMark val="none"/>
        <c:minorTickMark val="none"/>
        <c:tickLblPos val="nextTo"/>
        <c:txPr>
          <a:bodyPr rot="0" vert="horz"/>
          <a:lstStyle/>
          <a:p>
            <a:pPr rtl="1">
              <a:defRPr lang="fa-IR" sz="1400">
                <a:cs typeface="B Titr" pitchFamily="2" charset="-78"/>
              </a:defRPr>
            </a:pPr>
            <a:endParaRPr lang="en-US"/>
          </a:p>
        </c:txPr>
        <c:crossAx val="216129520"/>
        <c:crosses val="autoZero"/>
        <c:crossBetween val="between"/>
      </c:valAx>
    </c:plotArea>
    <c:plotVisOnly val="1"/>
    <c:dispBlanksAs val="gap"/>
    <c:showDLblsOverMax val="0"/>
  </c:chart>
  <c:spPr>
    <a:gradFill>
      <a:gsLst>
        <a:gs pos="0">
          <a:srgbClr val="FBEAC7"/>
        </a:gs>
        <a:gs pos="17999">
          <a:srgbClr val="FEE7F2"/>
        </a:gs>
        <a:gs pos="36000">
          <a:srgbClr val="FAC77D"/>
        </a:gs>
        <a:gs pos="61000">
          <a:srgbClr val="FBA97D"/>
        </a:gs>
        <a:gs pos="82001">
          <a:srgbClr val="FBD49C"/>
        </a:gs>
        <a:gs pos="100000">
          <a:srgbClr val="FEE7F2"/>
        </a:gs>
      </a:gsLst>
      <a:lin ang="5400000" scaled="0"/>
    </a:gradFill>
  </c:spPr>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32"/>
    </mc:Choice>
    <mc:Fallback>
      <c:style val="32"/>
    </mc:Fallback>
  </mc:AlternateContent>
  <c:protection>
    <c:chartObject val="0"/>
    <c:data val="0"/>
    <c:formatting val="0"/>
    <c:selection val="0"/>
    <c:userInterface val="0"/>
  </c:protection>
  <c:chart>
    <c:title>
      <c:tx>
        <c:rich>
          <a:bodyPr/>
          <a:lstStyle/>
          <a:p>
            <a:pPr>
              <a:defRPr lang="fa-IR" sz="2800">
                <a:cs typeface="B Titr" pitchFamily="2" charset="-78"/>
              </a:defRPr>
            </a:pPr>
            <a:r>
              <a:rPr lang="fa-IR" sz="2800">
                <a:cs typeface="B Titr" pitchFamily="2" charset="-78"/>
              </a:rPr>
              <a:t>شاخص سني مصدومين</a:t>
            </a:r>
          </a:p>
        </c:rich>
      </c:tx>
      <c:overlay val="0"/>
    </c:title>
    <c:autoTitleDeleted val="0"/>
    <c:view3D>
      <c:rotX val="0"/>
      <c:rotY val="0"/>
      <c:depthPercent val="100"/>
      <c:rAngAx val="0"/>
    </c:view3D>
    <c:floor>
      <c:thickness val="0"/>
    </c:floor>
    <c:sideWall>
      <c:thickness val="0"/>
    </c:sideWall>
    <c:backWall>
      <c:thickness val="0"/>
    </c:backWall>
    <c:plotArea>
      <c:layout>
        <c:manualLayout>
          <c:layoutTarget val="inner"/>
          <c:xMode val="edge"/>
          <c:yMode val="edge"/>
          <c:x val="9.2595854258830768E-2"/>
          <c:y val="0.15213854683920044"/>
          <c:w val="0.79968279431227907"/>
          <c:h val="0.69113718576402638"/>
        </c:manualLayout>
      </c:layout>
      <c:bar3DChart>
        <c:barDir val="col"/>
        <c:grouping val="clustered"/>
        <c:varyColors val="0"/>
        <c:ser>
          <c:idx val="0"/>
          <c:order val="0"/>
          <c:invertIfNegative val="0"/>
          <c:dLbls>
            <c:numFmt formatCode="[$-3010000]0" sourceLinked="0"/>
            <c:spPr>
              <a:noFill/>
              <a:ln>
                <a:noFill/>
              </a:ln>
              <a:effectLst/>
            </c:spPr>
            <c:txPr>
              <a:bodyPr/>
              <a:lstStyle/>
              <a:p>
                <a:pPr rtl="1">
                  <a:defRPr lang="fa-IR" sz="1100" b="1">
                    <a:cs typeface="B Titr" pitchFamily="2" charset="-78"/>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شاخص!$A$21:$A$25</c:f>
              <c:strCache>
                <c:ptCount val="5"/>
                <c:pt idx="0">
                  <c:v>درصد مصدومان كمتر از 15 سال سن</c:v>
                </c:pt>
                <c:pt idx="1">
                  <c:v>درصد مصدومان بين 16 تا 30 سال</c:v>
                </c:pt>
                <c:pt idx="2">
                  <c:v>درصد مصدومان بين 31 تا 45 سال</c:v>
                </c:pt>
                <c:pt idx="3">
                  <c:v>درصد مصدومان بين 46 تا 60 سال</c:v>
                </c:pt>
                <c:pt idx="4">
                  <c:v>درصد مصدومان 61 سال و بيشتر</c:v>
                </c:pt>
              </c:strCache>
            </c:strRef>
          </c:cat>
          <c:val>
            <c:numRef>
              <c:f>شاخص!$B$21:$B$25</c:f>
              <c:numCache>
                <c:formatCode>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DDA5-D34B-A787-D52744080926}"/>
            </c:ext>
          </c:extLst>
        </c:ser>
        <c:dLbls>
          <c:showLegendKey val="0"/>
          <c:showVal val="0"/>
          <c:showCatName val="0"/>
          <c:showSerName val="0"/>
          <c:showPercent val="0"/>
          <c:showBubbleSize val="0"/>
        </c:dLbls>
        <c:gapWidth val="150"/>
        <c:shape val="cylinder"/>
        <c:axId val="216132320"/>
        <c:axId val="216132880"/>
        <c:axId val="0"/>
      </c:bar3DChart>
      <c:catAx>
        <c:axId val="216132320"/>
        <c:scaling>
          <c:orientation val="minMax"/>
        </c:scaling>
        <c:delete val="0"/>
        <c:axPos val="b"/>
        <c:numFmt formatCode="General" sourceLinked="0"/>
        <c:majorTickMark val="out"/>
        <c:minorTickMark val="none"/>
        <c:tickLblPos val="nextTo"/>
        <c:txPr>
          <a:bodyPr/>
          <a:lstStyle/>
          <a:p>
            <a:pPr>
              <a:defRPr lang="fa-IR" sz="1200" b="0">
                <a:cs typeface="B Traffic" pitchFamily="2" charset="-78"/>
              </a:defRPr>
            </a:pPr>
            <a:endParaRPr lang="en-US"/>
          </a:p>
        </c:txPr>
        <c:crossAx val="216132880"/>
        <c:crosses val="autoZero"/>
        <c:auto val="1"/>
        <c:lblAlgn val="ctr"/>
        <c:lblOffset val="100"/>
        <c:noMultiLvlLbl val="0"/>
      </c:catAx>
      <c:valAx>
        <c:axId val="216132880"/>
        <c:scaling>
          <c:orientation val="minMax"/>
          <c:max val="100"/>
          <c:min val="0"/>
        </c:scaling>
        <c:delete val="0"/>
        <c:axPos val="l"/>
        <c:majorGridlines>
          <c:spPr>
            <a:ln w="9525" cap="flat" cmpd="sng" algn="ctr">
              <a:solidFill>
                <a:schemeClr val="accent1">
                  <a:lumMod val="60000"/>
                  <a:lumOff val="40000"/>
                </a:schemeClr>
              </a:solidFill>
              <a:prstDash val="solid"/>
            </a:ln>
            <a:effectLst>
              <a:innerShdw blurRad="63500" dist="50800" dir="16200000">
                <a:prstClr val="black">
                  <a:alpha val="50000"/>
                </a:prstClr>
              </a:innerShdw>
            </a:effectLst>
          </c:spPr>
        </c:majorGridlines>
        <c:numFmt formatCode="[$-3010000]0" sourceLinked="0"/>
        <c:majorTickMark val="none"/>
        <c:minorTickMark val="none"/>
        <c:tickLblPos val="nextTo"/>
        <c:txPr>
          <a:bodyPr rot="0" vert="horz"/>
          <a:lstStyle/>
          <a:p>
            <a:pPr rtl="1">
              <a:defRPr lang="fa-IR" sz="1400">
                <a:cs typeface="B Titr" pitchFamily="2" charset="-78"/>
              </a:defRPr>
            </a:pPr>
            <a:endParaRPr lang="en-US"/>
          </a:p>
        </c:txPr>
        <c:crossAx val="216132320"/>
        <c:crosses val="autoZero"/>
        <c:crossBetween val="between"/>
      </c:valAx>
    </c:plotArea>
    <c:plotVisOnly val="1"/>
    <c:dispBlanksAs val="gap"/>
    <c:showDLblsOverMax val="0"/>
  </c:chart>
  <c:spPr>
    <a:gradFill>
      <a:gsLst>
        <a:gs pos="0">
          <a:srgbClr val="FBEAC7"/>
        </a:gs>
        <a:gs pos="17999">
          <a:srgbClr val="FEE7F2"/>
        </a:gs>
        <a:gs pos="36000">
          <a:srgbClr val="FAC77D"/>
        </a:gs>
        <a:gs pos="61000">
          <a:srgbClr val="FBA97D"/>
        </a:gs>
        <a:gs pos="82001">
          <a:srgbClr val="FBD49C"/>
        </a:gs>
        <a:gs pos="100000">
          <a:srgbClr val="FEE7F2"/>
        </a:gs>
      </a:gsLst>
      <a:lin ang="5400000" scaled="0"/>
    </a:gradFill>
  </c:spPr>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32"/>
    </mc:Choice>
    <mc:Fallback>
      <c:style val="32"/>
    </mc:Fallback>
  </mc:AlternateContent>
  <c:protection>
    <c:chartObject val="0"/>
    <c:data val="0"/>
    <c:formatting val="0"/>
    <c:selection val="0"/>
    <c:userInterface val="0"/>
  </c:protection>
  <c:chart>
    <c:title>
      <c:tx>
        <c:rich>
          <a:bodyPr/>
          <a:lstStyle/>
          <a:p>
            <a:pPr>
              <a:defRPr lang="fa-IR" sz="2800">
                <a:cs typeface="B Titr" pitchFamily="2" charset="-78"/>
              </a:defRPr>
            </a:pPr>
            <a:r>
              <a:rPr lang="fa-IR" sz="2800">
                <a:cs typeface="B Titr" pitchFamily="2" charset="-78"/>
              </a:rPr>
              <a:t>شاخص جنسیت مصدومین</a:t>
            </a:r>
          </a:p>
        </c:rich>
      </c:tx>
      <c:overlay val="0"/>
    </c:title>
    <c:autoTitleDeleted val="0"/>
    <c:view3D>
      <c:rotX val="0"/>
      <c:rotY val="0"/>
      <c:depthPercent val="100"/>
      <c:rAngAx val="0"/>
    </c:view3D>
    <c:floor>
      <c:thickness val="0"/>
    </c:floor>
    <c:sideWall>
      <c:thickness val="0"/>
    </c:sideWall>
    <c:backWall>
      <c:thickness val="0"/>
    </c:backWall>
    <c:plotArea>
      <c:layout>
        <c:manualLayout>
          <c:layoutTarget val="inner"/>
          <c:xMode val="edge"/>
          <c:yMode val="edge"/>
          <c:x val="7.6238627890595184E-2"/>
          <c:y val="0.15005221577394423"/>
          <c:w val="0.83648655364080871"/>
          <c:h val="0.69113718576402638"/>
        </c:manualLayout>
      </c:layout>
      <c:bar3DChart>
        <c:barDir val="col"/>
        <c:grouping val="clustered"/>
        <c:varyColors val="0"/>
        <c:ser>
          <c:idx val="0"/>
          <c:order val="0"/>
          <c:invertIfNegative val="0"/>
          <c:dLbls>
            <c:numFmt formatCode="[$-3010000]0" sourceLinked="0"/>
            <c:spPr>
              <a:noFill/>
              <a:ln>
                <a:noFill/>
              </a:ln>
              <a:effectLst/>
            </c:spPr>
            <c:txPr>
              <a:bodyPr/>
              <a:lstStyle/>
              <a:p>
                <a:pPr rtl="1">
                  <a:defRPr lang="fa-IR" sz="1100" b="1">
                    <a:cs typeface="B Titr" pitchFamily="2" charset="-78"/>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شاخص!$A$26:$A$27</c:f>
              <c:strCache>
                <c:ptCount val="2"/>
                <c:pt idx="0">
                  <c:v>درصد مصدومان با جنسيت مذكر</c:v>
                </c:pt>
                <c:pt idx="1">
                  <c:v>درصد مصدومان با جنسيت مؤنث</c:v>
                </c:pt>
              </c:strCache>
            </c:strRef>
          </c:cat>
          <c:val>
            <c:numRef>
              <c:f>شاخص!$B$26:$B$27</c:f>
              <c:numCache>
                <c:formatCode>0.00</c:formatCode>
                <c:ptCount val="2"/>
                <c:pt idx="0">
                  <c:v>0</c:v>
                </c:pt>
                <c:pt idx="1">
                  <c:v>0</c:v>
                </c:pt>
              </c:numCache>
            </c:numRef>
          </c:val>
          <c:extLst xmlns:c16r2="http://schemas.microsoft.com/office/drawing/2015/06/chart">
            <c:ext xmlns:c16="http://schemas.microsoft.com/office/drawing/2014/chart" uri="{C3380CC4-5D6E-409C-BE32-E72D297353CC}">
              <c16:uniqueId val="{00000000-1FE7-454B-8738-DDA4FD728533}"/>
            </c:ext>
          </c:extLst>
        </c:ser>
        <c:dLbls>
          <c:showLegendKey val="0"/>
          <c:showVal val="0"/>
          <c:showCatName val="0"/>
          <c:showSerName val="0"/>
          <c:showPercent val="0"/>
          <c:showBubbleSize val="0"/>
        </c:dLbls>
        <c:gapWidth val="150"/>
        <c:shape val="cylinder"/>
        <c:axId val="238500656"/>
        <c:axId val="238501216"/>
        <c:axId val="0"/>
      </c:bar3DChart>
      <c:catAx>
        <c:axId val="238500656"/>
        <c:scaling>
          <c:orientation val="minMax"/>
        </c:scaling>
        <c:delete val="0"/>
        <c:axPos val="b"/>
        <c:numFmt formatCode="General" sourceLinked="0"/>
        <c:majorTickMark val="out"/>
        <c:minorTickMark val="none"/>
        <c:tickLblPos val="nextTo"/>
        <c:txPr>
          <a:bodyPr/>
          <a:lstStyle/>
          <a:p>
            <a:pPr>
              <a:defRPr lang="fa-IR" sz="1200" b="0">
                <a:cs typeface="B Traffic" pitchFamily="2" charset="-78"/>
              </a:defRPr>
            </a:pPr>
            <a:endParaRPr lang="en-US"/>
          </a:p>
        </c:txPr>
        <c:crossAx val="238501216"/>
        <c:crosses val="autoZero"/>
        <c:auto val="1"/>
        <c:lblAlgn val="ctr"/>
        <c:lblOffset val="100"/>
        <c:noMultiLvlLbl val="0"/>
      </c:catAx>
      <c:valAx>
        <c:axId val="238501216"/>
        <c:scaling>
          <c:orientation val="minMax"/>
          <c:max val="100"/>
          <c:min val="0"/>
        </c:scaling>
        <c:delete val="0"/>
        <c:axPos val="l"/>
        <c:majorGridlines>
          <c:spPr>
            <a:ln w="9525" cap="flat" cmpd="sng" algn="ctr">
              <a:solidFill>
                <a:schemeClr val="accent1">
                  <a:lumMod val="60000"/>
                  <a:lumOff val="40000"/>
                </a:schemeClr>
              </a:solidFill>
              <a:prstDash val="solid"/>
            </a:ln>
            <a:effectLst>
              <a:innerShdw blurRad="63500" dist="50800" dir="16200000">
                <a:prstClr val="black">
                  <a:alpha val="50000"/>
                </a:prstClr>
              </a:innerShdw>
            </a:effectLst>
          </c:spPr>
        </c:majorGridlines>
        <c:numFmt formatCode="[$-3010000]0" sourceLinked="0"/>
        <c:majorTickMark val="none"/>
        <c:minorTickMark val="none"/>
        <c:tickLblPos val="nextTo"/>
        <c:txPr>
          <a:bodyPr rot="0" vert="horz"/>
          <a:lstStyle/>
          <a:p>
            <a:pPr rtl="1">
              <a:defRPr lang="fa-IR" sz="1400">
                <a:cs typeface="B Titr" pitchFamily="2" charset="-78"/>
              </a:defRPr>
            </a:pPr>
            <a:endParaRPr lang="en-US"/>
          </a:p>
        </c:txPr>
        <c:crossAx val="238500656"/>
        <c:crosses val="autoZero"/>
        <c:crossBetween val="between"/>
      </c:valAx>
    </c:plotArea>
    <c:plotVisOnly val="1"/>
    <c:dispBlanksAs val="gap"/>
    <c:showDLblsOverMax val="0"/>
  </c:chart>
  <c:spPr>
    <a:gradFill>
      <a:gsLst>
        <a:gs pos="0">
          <a:srgbClr val="FBEAC7"/>
        </a:gs>
        <a:gs pos="17999">
          <a:srgbClr val="FEE7F2"/>
        </a:gs>
        <a:gs pos="36000">
          <a:srgbClr val="FAC77D"/>
        </a:gs>
        <a:gs pos="61000">
          <a:srgbClr val="FBA97D"/>
        </a:gs>
        <a:gs pos="82001">
          <a:srgbClr val="FBD49C"/>
        </a:gs>
        <a:gs pos="100000">
          <a:srgbClr val="FEE7F2"/>
        </a:gs>
      </a:gsLst>
      <a:lin ang="5400000" scaled="0"/>
    </a:gradFill>
  </c:spPr>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32"/>
    </mc:Choice>
    <mc:Fallback>
      <c:style val="32"/>
    </mc:Fallback>
  </mc:AlternateContent>
  <c:protection>
    <c:chartObject val="0"/>
    <c:data val="0"/>
    <c:formatting val="0"/>
    <c:selection val="0"/>
    <c:userInterface val="0"/>
  </c:protection>
  <c:chart>
    <c:title>
      <c:tx>
        <c:rich>
          <a:bodyPr/>
          <a:lstStyle/>
          <a:p>
            <a:pPr>
              <a:defRPr lang="fa-IR" sz="2800">
                <a:cs typeface="B Titr" pitchFamily="2" charset="-78"/>
              </a:defRPr>
            </a:pPr>
            <a:r>
              <a:rPr lang="fa-IR" sz="2800">
                <a:cs typeface="B Titr" pitchFamily="2" charset="-78"/>
              </a:rPr>
              <a:t>شاخص سطح سواد مصدومين</a:t>
            </a:r>
          </a:p>
        </c:rich>
      </c:tx>
      <c:overlay val="0"/>
    </c:title>
    <c:autoTitleDeleted val="0"/>
    <c:view3D>
      <c:rotX val="0"/>
      <c:rotY val="0"/>
      <c:depthPercent val="100"/>
      <c:rAngAx val="0"/>
    </c:view3D>
    <c:floor>
      <c:thickness val="0"/>
    </c:floor>
    <c:sideWall>
      <c:thickness val="0"/>
    </c:sideWall>
    <c:backWall>
      <c:thickness val="0"/>
    </c:backWall>
    <c:plotArea>
      <c:layout>
        <c:manualLayout>
          <c:layoutTarget val="inner"/>
          <c:xMode val="edge"/>
          <c:yMode val="edge"/>
          <c:x val="7.896483228530092E-2"/>
          <c:y val="0.15422495230577471"/>
          <c:w val="0.84193896243022071"/>
          <c:h val="0.69113718576402638"/>
        </c:manualLayout>
      </c:layout>
      <c:bar3DChart>
        <c:barDir val="col"/>
        <c:grouping val="clustered"/>
        <c:varyColors val="0"/>
        <c:ser>
          <c:idx val="0"/>
          <c:order val="0"/>
          <c:invertIfNegative val="0"/>
          <c:dLbls>
            <c:numFmt formatCode="[$-3010000]0" sourceLinked="0"/>
            <c:spPr>
              <a:noFill/>
              <a:ln>
                <a:noFill/>
              </a:ln>
              <a:effectLst/>
            </c:spPr>
            <c:txPr>
              <a:bodyPr/>
              <a:lstStyle/>
              <a:p>
                <a:pPr rtl="1">
                  <a:defRPr lang="fa-IR" sz="1100" b="1">
                    <a:cs typeface="B Titr" pitchFamily="2" charset="-78"/>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شاخص!$A$28:$A$34</c:f>
              <c:strCache>
                <c:ptCount val="7"/>
                <c:pt idx="0">
                  <c:v>درصد مصدومان با سطح سواد بي سواد</c:v>
                </c:pt>
                <c:pt idx="1">
                  <c:v>درصد مصدومان با سطح سواد ابتدايي/نهضت</c:v>
                </c:pt>
                <c:pt idx="2">
                  <c:v>درصد مصدومان با سطح سواد راهنمايي</c:v>
                </c:pt>
                <c:pt idx="3">
                  <c:v>درصد مصدومان با سطح سواد دبيرستان</c:v>
                </c:pt>
                <c:pt idx="4">
                  <c:v>درصد مصدومان با سطح سواد دانشگاهي</c:v>
                </c:pt>
                <c:pt idx="5">
                  <c:v>درصد مصدومان با سطح سواد دكتراي تخصصي و فوق دكترا</c:v>
                </c:pt>
                <c:pt idx="6">
                  <c:v>درصد مصدومان با سطح سواد ساير</c:v>
                </c:pt>
              </c:strCache>
            </c:strRef>
          </c:cat>
          <c:val>
            <c:numRef>
              <c:f>شاخص!$B$28:$B$34</c:f>
              <c:numCache>
                <c:formatCode>0.00</c:formatCode>
                <c:ptCount val="7"/>
                <c:pt idx="0">
                  <c:v>0</c:v>
                </c:pt>
                <c:pt idx="1">
                  <c:v>0</c:v>
                </c:pt>
                <c:pt idx="2">
                  <c:v>0</c:v>
                </c:pt>
                <c:pt idx="3">
                  <c:v>0</c:v>
                </c:pt>
                <c:pt idx="4">
                  <c:v>0</c:v>
                </c:pt>
                <c:pt idx="5">
                  <c:v>0</c:v>
                </c:pt>
                <c:pt idx="6">
                  <c:v>0</c:v>
                </c:pt>
              </c:numCache>
            </c:numRef>
          </c:val>
          <c:extLst xmlns:c16r2="http://schemas.microsoft.com/office/drawing/2015/06/chart">
            <c:ext xmlns:c16="http://schemas.microsoft.com/office/drawing/2014/chart" uri="{C3380CC4-5D6E-409C-BE32-E72D297353CC}">
              <c16:uniqueId val="{00000000-5282-014A-9D04-022381A48349}"/>
            </c:ext>
          </c:extLst>
        </c:ser>
        <c:dLbls>
          <c:showLegendKey val="0"/>
          <c:showVal val="0"/>
          <c:showCatName val="0"/>
          <c:showSerName val="0"/>
          <c:showPercent val="0"/>
          <c:showBubbleSize val="0"/>
        </c:dLbls>
        <c:gapWidth val="150"/>
        <c:shape val="cylinder"/>
        <c:axId val="239168960"/>
        <c:axId val="239169520"/>
        <c:axId val="0"/>
      </c:bar3DChart>
      <c:catAx>
        <c:axId val="239168960"/>
        <c:scaling>
          <c:orientation val="minMax"/>
        </c:scaling>
        <c:delete val="0"/>
        <c:axPos val="b"/>
        <c:numFmt formatCode="General" sourceLinked="0"/>
        <c:majorTickMark val="out"/>
        <c:minorTickMark val="none"/>
        <c:tickLblPos val="nextTo"/>
        <c:txPr>
          <a:bodyPr rot="-5400000" vert="horz"/>
          <a:lstStyle/>
          <a:p>
            <a:pPr>
              <a:defRPr lang="fa-IR" sz="900" b="0">
                <a:cs typeface="B Traffic" pitchFamily="2" charset="-78"/>
              </a:defRPr>
            </a:pPr>
            <a:endParaRPr lang="en-US"/>
          </a:p>
        </c:txPr>
        <c:crossAx val="239169520"/>
        <c:crosses val="autoZero"/>
        <c:auto val="1"/>
        <c:lblAlgn val="ctr"/>
        <c:lblOffset val="100"/>
        <c:noMultiLvlLbl val="0"/>
      </c:catAx>
      <c:valAx>
        <c:axId val="239169520"/>
        <c:scaling>
          <c:orientation val="minMax"/>
          <c:max val="100"/>
          <c:min val="0"/>
        </c:scaling>
        <c:delete val="0"/>
        <c:axPos val="l"/>
        <c:majorGridlines>
          <c:spPr>
            <a:ln w="9525" cap="flat" cmpd="sng" algn="ctr">
              <a:solidFill>
                <a:schemeClr val="accent1">
                  <a:lumMod val="60000"/>
                  <a:lumOff val="40000"/>
                </a:schemeClr>
              </a:solidFill>
              <a:prstDash val="solid"/>
            </a:ln>
            <a:effectLst>
              <a:innerShdw blurRad="63500" dist="50800" dir="16200000">
                <a:prstClr val="black">
                  <a:alpha val="50000"/>
                </a:prstClr>
              </a:innerShdw>
            </a:effectLst>
          </c:spPr>
        </c:majorGridlines>
        <c:numFmt formatCode="[$-3010000]0" sourceLinked="0"/>
        <c:majorTickMark val="none"/>
        <c:minorTickMark val="none"/>
        <c:tickLblPos val="nextTo"/>
        <c:txPr>
          <a:bodyPr rot="0" vert="horz"/>
          <a:lstStyle/>
          <a:p>
            <a:pPr rtl="1">
              <a:defRPr lang="fa-IR" sz="1400">
                <a:cs typeface="B Titr" pitchFamily="2" charset="-78"/>
              </a:defRPr>
            </a:pPr>
            <a:endParaRPr lang="en-US"/>
          </a:p>
        </c:txPr>
        <c:crossAx val="239168960"/>
        <c:crosses val="autoZero"/>
        <c:crossBetween val="between"/>
      </c:valAx>
    </c:plotArea>
    <c:plotVisOnly val="1"/>
    <c:dispBlanksAs val="gap"/>
    <c:showDLblsOverMax val="0"/>
  </c:chart>
  <c:spPr>
    <a:gradFill>
      <a:gsLst>
        <a:gs pos="0">
          <a:srgbClr val="FBEAC7"/>
        </a:gs>
        <a:gs pos="17999">
          <a:srgbClr val="FEE7F2"/>
        </a:gs>
        <a:gs pos="36000">
          <a:srgbClr val="FAC77D"/>
        </a:gs>
        <a:gs pos="61000">
          <a:srgbClr val="FBA97D"/>
        </a:gs>
        <a:gs pos="82001">
          <a:srgbClr val="FBD49C"/>
        </a:gs>
        <a:gs pos="100000">
          <a:srgbClr val="FEE7F2"/>
        </a:gs>
      </a:gsLst>
      <a:lin ang="5400000" scaled="0"/>
    </a:gradFill>
  </c:spPr>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32"/>
    </mc:Choice>
    <mc:Fallback>
      <c:style val="32"/>
    </mc:Fallback>
  </mc:AlternateContent>
  <c:protection>
    <c:chartObject val="0"/>
    <c:data val="0"/>
    <c:formatting val="0"/>
    <c:selection val="0"/>
    <c:userInterface val="0"/>
  </c:protection>
  <c:chart>
    <c:title>
      <c:tx>
        <c:rich>
          <a:bodyPr/>
          <a:lstStyle/>
          <a:p>
            <a:pPr>
              <a:defRPr lang="fa-IR" sz="2800">
                <a:cs typeface="B Titr" pitchFamily="2" charset="-78"/>
              </a:defRPr>
            </a:pPr>
            <a:r>
              <a:rPr lang="fa-IR" sz="2800">
                <a:cs typeface="B Titr" pitchFamily="2" charset="-78"/>
              </a:rPr>
              <a:t>شاخص ناحيه آسیب دیده</a:t>
            </a:r>
          </a:p>
        </c:rich>
      </c:tx>
      <c:overlay val="0"/>
    </c:title>
    <c:autoTitleDeleted val="0"/>
    <c:view3D>
      <c:rotX val="0"/>
      <c:rotY val="0"/>
      <c:depthPercent val="100"/>
      <c:rAngAx val="0"/>
    </c:view3D>
    <c:floor>
      <c:thickness val="0"/>
    </c:floor>
    <c:sideWall>
      <c:thickness val="0"/>
    </c:sideWall>
    <c:backWall>
      <c:thickness val="0"/>
    </c:backWall>
    <c:plotArea>
      <c:layout>
        <c:manualLayout>
          <c:layoutTarget val="inner"/>
          <c:xMode val="edge"/>
          <c:yMode val="edge"/>
          <c:x val="7.896483228530092E-2"/>
          <c:y val="0.15213854683920044"/>
          <c:w val="0.83921275803551443"/>
          <c:h val="0.69113718576402638"/>
        </c:manualLayout>
      </c:layout>
      <c:bar3DChart>
        <c:barDir val="col"/>
        <c:grouping val="clustered"/>
        <c:varyColors val="0"/>
        <c:ser>
          <c:idx val="0"/>
          <c:order val="0"/>
          <c:invertIfNegative val="0"/>
          <c:dLbls>
            <c:numFmt formatCode="[$-3010000]0" sourceLinked="0"/>
            <c:spPr>
              <a:noFill/>
              <a:ln>
                <a:noFill/>
              </a:ln>
              <a:effectLst/>
            </c:spPr>
            <c:txPr>
              <a:bodyPr/>
              <a:lstStyle/>
              <a:p>
                <a:pPr rtl="1">
                  <a:defRPr lang="fa-IR" sz="1100" b="1">
                    <a:cs typeface="B Titr" pitchFamily="2" charset="-78"/>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(شاخص!$A$35,شاخص!$A$42,شاخص!$A$45,شاخص!$A$53,شاخص!$A$60,شاخص!$A$68,شاخص!$A$74)</c:f>
              <c:strCache>
                <c:ptCount val="7"/>
                <c:pt idx="0">
                  <c:v>درصد مصدومان آسيب ديده از ناحيه سر</c:v>
                </c:pt>
                <c:pt idx="1">
                  <c:v>درصد مصدومان آسيب ديده از ناحيه گردن</c:v>
                </c:pt>
                <c:pt idx="2">
                  <c:v>درصد مصدومان آسيب ديده از ناحيه اندام فوقاني</c:v>
                </c:pt>
                <c:pt idx="3">
                  <c:v>درصد مصدومان آسيب ديده از ناحيه تنه</c:v>
                </c:pt>
                <c:pt idx="4">
                  <c:v>درصد مصدومان آسيب ديده از ناحيه اندام تحتاني</c:v>
                </c:pt>
                <c:pt idx="5">
                  <c:v>درصد مصدوماني كه چند نقطه از بدن آنها آسيب ديده</c:v>
                </c:pt>
                <c:pt idx="6">
                  <c:v>درصد مصدوماني كه محل آسيب ديده آنها نامشخص است</c:v>
                </c:pt>
              </c:strCache>
            </c:strRef>
          </c:cat>
          <c:val>
            <c:numRef>
              <c:f>(شاخص!$B$35,شاخص!$B$42,شاخص!$B$45,شاخص!$B$53,شاخص!$B$60,شاخص!$B$68,شاخص!$B$74)</c:f>
              <c:numCache>
                <c:formatCode>0.00</c:formatCode>
                <c:ptCount val="7"/>
                <c:pt idx="0">
                  <c:v>0</c:v>
                </c:pt>
                <c:pt idx="1">
                  <c:v>0</c:v>
                </c:pt>
                <c:pt idx="2">
                  <c:v>0</c:v>
                </c:pt>
                <c:pt idx="3">
                  <c:v>0</c:v>
                </c:pt>
                <c:pt idx="4">
                  <c:v>0</c:v>
                </c:pt>
                <c:pt idx="5">
                  <c:v>0</c:v>
                </c:pt>
                <c:pt idx="6">
                  <c:v>0</c:v>
                </c:pt>
              </c:numCache>
            </c:numRef>
          </c:val>
          <c:extLst xmlns:c16r2="http://schemas.microsoft.com/office/drawing/2015/06/chart">
            <c:ext xmlns:c16="http://schemas.microsoft.com/office/drawing/2014/chart" uri="{C3380CC4-5D6E-409C-BE32-E72D297353CC}">
              <c16:uniqueId val="{00000000-1E3D-4D4E-9F16-67F05F094B2E}"/>
            </c:ext>
          </c:extLst>
        </c:ser>
        <c:dLbls>
          <c:showLegendKey val="0"/>
          <c:showVal val="0"/>
          <c:showCatName val="0"/>
          <c:showSerName val="0"/>
          <c:showPercent val="0"/>
          <c:showBubbleSize val="0"/>
        </c:dLbls>
        <c:gapWidth val="150"/>
        <c:shape val="cylinder"/>
        <c:axId val="239171760"/>
        <c:axId val="239172320"/>
        <c:axId val="0"/>
      </c:bar3DChart>
      <c:catAx>
        <c:axId val="239171760"/>
        <c:scaling>
          <c:orientation val="minMax"/>
        </c:scaling>
        <c:delete val="0"/>
        <c:axPos val="b"/>
        <c:numFmt formatCode="General" sourceLinked="0"/>
        <c:majorTickMark val="out"/>
        <c:minorTickMark val="none"/>
        <c:tickLblPos val="nextTo"/>
        <c:txPr>
          <a:bodyPr rot="-5400000" vert="horz"/>
          <a:lstStyle/>
          <a:p>
            <a:pPr>
              <a:defRPr lang="fa-IR" sz="900" b="0">
                <a:cs typeface="B Traffic" pitchFamily="2" charset="-78"/>
              </a:defRPr>
            </a:pPr>
            <a:endParaRPr lang="en-US"/>
          </a:p>
        </c:txPr>
        <c:crossAx val="239172320"/>
        <c:crosses val="autoZero"/>
        <c:auto val="1"/>
        <c:lblAlgn val="ctr"/>
        <c:lblOffset val="100"/>
        <c:noMultiLvlLbl val="0"/>
      </c:catAx>
      <c:valAx>
        <c:axId val="239172320"/>
        <c:scaling>
          <c:orientation val="minMax"/>
          <c:max val="100"/>
          <c:min val="0"/>
        </c:scaling>
        <c:delete val="0"/>
        <c:axPos val="l"/>
        <c:majorGridlines>
          <c:spPr>
            <a:ln w="9525" cap="flat" cmpd="sng" algn="ctr">
              <a:solidFill>
                <a:schemeClr val="accent1">
                  <a:lumMod val="60000"/>
                  <a:lumOff val="40000"/>
                </a:schemeClr>
              </a:solidFill>
              <a:prstDash val="solid"/>
            </a:ln>
            <a:effectLst>
              <a:innerShdw blurRad="63500" dist="50800" dir="16200000">
                <a:prstClr val="black">
                  <a:alpha val="50000"/>
                </a:prstClr>
              </a:innerShdw>
            </a:effectLst>
          </c:spPr>
        </c:majorGridlines>
        <c:numFmt formatCode="[$-3010000]0" sourceLinked="0"/>
        <c:majorTickMark val="none"/>
        <c:minorTickMark val="none"/>
        <c:tickLblPos val="nextTo"/>
        <c:txPr>
          <a:bodyPr rot="0" vert="horz"/>
          <a:lstStyle/>
          <a:p>
            <a:pPr rtl="1">
              <a:defRPr lang="fa-IR" sz="1400">
                <a:cs typeface="B Titr" pitchFamily="2" charset="-78"/>
              </a:defRPr>
            </a:pPr>
            <a:endParaRPr lang="en-US"/>
          </a:p>
        </c:txPr>
        <c:crossAx val="239171760"/>
        <c:crosses val="autoZero"/>
        <c:crossBetween val="between"/>
      </c:valAx>
    </c:plotArea>
    <c:plotVisOnly val="1"/>
    <c:dispBlanksAs val="gap"/>
    <c:showDLblsOverMax val="0"/>
  </c:chart>
  <c:spPr>
    <a:gradFill>
      <a:gsLst>
        <a:gs pos="0">
          <a:srgbClr val="FBEAC7"/>
        </a:gs>
        <a:gs pos="17999">
          <a:srgbClr val="FEE7F2"/>
        </a:gs>
        <a:gs pos="36000">
          <a:srgbClr val="FAC77D"/>
        </a:gs>
        <a:gs pos="61000">
          <a:srgbClr val="FBA97D"/>
        </a:gs>
        <a:gs pos="82001">
          <a:srgbClr val="FBD49C"/>
        </a:gs>
        <a:gs pos="100000">
          <a:srgbClr val="FEE7F2"/>
        </a:gs>
      </a:gsLst>
      <a:lin ang="5400000" scaled="0"/>
    </a:gradFill>
  </c:spPr>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32"/>
    </mc:Choice>
    <mc:Fallback>
      <c:style val="32"/>
    </mc:Fallback>
  </mc:AlternateContent>
  <c:protection>
    <c:chartObject val="0"/>
    <c:data val="0"/>
    <c:formatting val="0"/>
    <c:selection val="0"/>
    <c:userInterface val="0"/>
  </c:protection>
  <c:chart>
    <c:title>
      <c:tx>
        <c:rich>
          <a:bodyPr/>
          <a:lstStyle/>
          <a:p>
            <a:pPr>
              <a:defRPr lang="fa-IR" sz="2800">
                <a:cs typeface="B Titr" pitchFamily="2" charset="-78"/>
              </a:defRPr>
            </a:pPr>
            <a:r>
              <a:rPr lang="fa-IR" sz="2800">
                <a:cs typeface="B Titr" pitchFamily="2" charset="-78"/>
              </a:rPr>
              <a:t>شاخص مصدوميت از ناحيه سر</a:t>
            </a:r>
          </a:p>
        </c:rich>
      </c:tx>
      <c:overlay val="0"/>
    </c:title>
    <c:autoTitleDeleted val="0"/>
    <c:view3D>
      <c:rotX val="0"/>
      <c:rotY val="0"/>
      <c:depthPercent val="100"/>
      <c:rAngAx val="0"/>
    </c:view3D>
    <c:floor>
      <c:thickness val="0"/>
    </c:floor>
    <c:sideWall>
      <c:thickness val="0"/>
    </c:sideWall>
    <c:backWall>
      <c:thickness val="0"/>
    </c:backWall>
    <c:plotArea>
      <c:layout>
        <c:manualLayout>
          <c:layoutTarget val="inner"/>
          <c:xMode val="edge"/>
          <c:yMode val="edge"/>
          <c:x val="7.6238627890595184E-2"/>
          <c:y val="0.15631120896971223"/>
          <c:w val="0.85420688220639673"/>
          <c:h val="0.69113718576402638"/>
        </c:manualLayout>
      </c:layout>
      <c:bar3DChart>
        <c:barDir val="col"/>
        <c:grouping val="clustered"/>
        <c:varyColors val="0"/>
        <c:ser>
          <c:idx val="0"/>
          <c:order val="0"/>
          <c:invertIfNegative val="0"/>
          <c:dLbls>
            <c:dLbl>
              <c:idx val="0"/>
              <c:numFmt formatCode="[$-3010000]0" sourceLinked="0"/>
              <c:spPr>
                <a:noFill/>
                <a:ln>
                  <a:noFill/>
                </a:ln>
                <a:effectLst/>
              </c:spPr>
              <c:txPr>
                <a:bodyPr/>
                <a:lstStyle/>
                <a:p>
                  <a:pPr algn="ctr" rtl="1">
                    <a:defRPr lang="en-US" sz="1100" b="1" i="0" u="none" strike="noStrike" kern="1200" baseline="0">
                      <a:solidFill>
                        <a:sysClr val="windowText" lastClr="000000"/>
                      </a:solidFill>
                      <a:latin typeface="+mn-lt"/>
                      <a:ea typeface="+mn-ea"/>
                      <a:cs typeface="B Titr" pitchFamily="2" charset="-78"/>
                    </a:defRPr>
                  </a:pPr>
                  <a:endParaRPr lang="en-US"/>
                </a:p>
              </c:txPr>
              <c:showLegendKey val="0"/>
              <c:showVal val="1"/>
              <c:showCatName val="0"/>
              <c:showSerName val="0"/>
              <c:showPercent val="0"/>
              <c:showBubbleSize val="0"/>
            </c:dLbl>
            <c:numFmt formatCode="[$-3010000]0" sourceLinked="0"/>
            <c:spPr>
              <a:noFill/>
              <a:ln>
                <a:noFill/>
              </a:ln>
              <a:effectLst/>
            </c:spPr>
            <c:txPr>
              <a:bodyPr/>
              <a:lstStyle/>
              <a:p>
                <a:pPr rtl="1">
                  <a:defRPr lang="fa-IR" sz="1100" b="1">
                    <a:cs typeface="B Titr" pitchFamily="2" charset="-78"/>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شاخص!$A$36:$A$41</c:f>
              <c:strCache>
                <c:ptCount val="6"/>
                <c:pt idx="0">
                  <c:v>درصد مصدوماني كه جمجمه آنها آسيب ديده</c:v>
                </c:pt>
                <c:pt idx="1">
                  <c:v>درصد مصدوماني كه گوش آنها آسيب ديده</c:v>
                </c:pt>
                <c:pt idx="2">
                  <c:v>درصد مصدوماني كه چشم آنها آسيب ديده</c:v>
                </c:pt>
                <c:pt idx="3">
                  <c:v>درصد مصدوماني كه دهان آنها آسيب ديده</c:v>
                </c:pt>
                <c:pt idx="4">
                  <c:v>درصد مصدوماني كه صورت آنها آسيب ديده</c:v>
                </c:pt>
                <c:pt idx="5">
                  <c:v>درصد مصدوماني كه ساير نواحي سر آنها آسيب ديده</c:v>
                </c:pt>
              </c:strCache>
            </c:strRef>
          </c:cat>
          <c:val>
            <c:numRef>
              <c:f>شاخص!$B$36:$B$41</c:f>
              <c:numCache>
                <c:formatCode>0.00</c:formatCode>
                <c:ptCount val="6"/>
                <c:pt idx="0">
                  <c:v>0</c:v>
                </c:pt>
                <c:pt idx="1">
                  <c:v>0</c:v>
                </c:pt>
                <c:pt idx="2">
                  <c:v>0</c:v>
                </c:pt>
                <c:pt idx="3">
                  <c:v>0</c:v>
                </c:pt>
                <c:pt idx="4">
                  <c:v>0</c:v>
                </c:pt>
                <c:pt idx="5">
                  <c:v>0</c:v>
                </c:pt>
              </c:numCache>
            </c:numRef>
          </c:val>
          <c:extLst xmlns:c16r2="http://schemas.microsoft.com/office/drawing/2015/06/chart">
            <c:ext xmlns:c16="http://schemas.microsoft.com/office/drawing/2014/chart" uri="{C3380CC4-5D6E-409C-BE32-E72D297353CC}">
              <c16:uniqueId val="{00000000-6B77-E04F-AF3D-39EE24D9CA36}"/>
            </c:ext>
          </c:extLst>
        </c:ser>
        <c:dLbls>
          <c:showLegendKey val="0"/>
          <c:showVal val="0"/>
          <c:showCatName val="0"/>
          <c:showSerName val="0"/>
          <c:showPercent val="0"/>
          <c:showBubbleSize val="0"/>
        </c:dLbls>
        <c:gapWidth val="150"/>
        <c:shape val="cylinder"/>
        <c:axId val="239174560"/>
        <c:axId val="239175120"/>
        <c:axId val="0"/>
      </c:bar3DChart>
      <c:catAx>
        <c:axId val="239174560"/>
        <c:scaling>
          <c:orientation val="minMax"/>
        </c:scaling>
        <c:delete val="0"/>
        <c:axPos val="b"/>
        <c:numFmt formatCode="General" sourceLinked="0"/>
        <c:majorTickMark val="out"/>
        <c:minorTickMark val="none"/>
        <c:tickLblPos val="nextTo"/>
        <c:txPr>
          <a:bodyPr rot="-5400000" vert="horz"/>
          <a:lstStyle/>
          <a:p>
            <a:pPr>
              <a:defRPr lang="fa-IR" sz="900" b="0">
                <a:cs typeface="B Traffic" pitchFamily="2" charset="-78"/>
              </a:defRPr>
            </a:pPr>
            <a:endParaRPr lang="en-US"/>
          </a:p>
        </c:txPr>
        <c:crossAx val="239175120"/>
        <c:crosses val="autoZero"/>
        <c:auto val="1"/>
        <c:lblAlgn val="ctr"/>
        <c:lblOffset val="100"/>
        <c:noMultiLvlLbl val="0"/>
      </c:catAx>
      <c:valAx>
        <c:axId val="239175120"/>
        <c:scaling>
          <c:orientation val="minMax"/>
          <c:max val="100"/>
          <c:min val="0"/>
        </c:scaling>
        <c:delete val="0"/>
        <c:axPos val="l"/>
        <c:majorGridlines>
          <c:spPr>
            <a:ln w="9525" cap="flat" cmpd="sng" algn="ctr">
              <a:solidFill>
                <a:schemeClr val="accent1">
                  <a:lumMod val="60000"/>
                  <a:lumOff val="40000"/>
                </a:schemeClr>
              </a:solidFill>
              <a:prstDash val="solid"/>
            </a:ln>
            <a:effectLst>
              <a:innerShdw blurRad="63500" dist="50800" dir="16200000">
                <a:prstClr val="black">
                  <a:alpha val="50000"/>
                </a:prstClr>
              </a:innerShdw>
            </a:effectLst>
          </c:spPr>
        </c:majorGridlines>
        <c:numFmt formatCode="[$-3010000]0" sourceLinked="0"/>
        <c:majorTickMark val="none"/>
        <c:minorTickMark val="none"/>
        <c:tickLblPos val="nextTo"/>
        <c:txPr>
          <a:bodyPr rot="0" vert="horz"/>
          <a:lstStyle/>
          <a:p>
            <a:pPr rtl="1">
              <a:defRPr lang="fa-IR" sz="1400">
                <a:cs typeface="B Titr" pitchFamily="2" charset="-78"/>
              </a:defRPr>
            </a:pPr>
            <a:endParaRPr lang="en-US"/>
          </a:p>
        </c:txPr>
        <c:crossAx val="239174560"/>
        <c:crosses val="autoZero"/>
        <c:crossBetween val="between"/>
      </c:valAx>
    </c:plotArea>
    <c:plotVisOnly val="1"/>
    <c:dispBlanksAs val="gap"/>
    <c:showDLblsOverMax val="0"/>
  </c:chart>
  <c:spPr>
    <a:gradFill>
      <a:gsLst>
        <a:gs pos="0">
          <a:srgbClr val="FBEAC7"/>
        </a:gs>
        <a:gs pos="17999">
          <a:srgbClr val="FEE7F2"/>
        </a:gs>
        <a:gs pos="36000">
          <a:srgbClr val="FAC77D"/>
        </a:gs>
        <a:gs pos="61000">
          <a:srgbClr val="FBA97D"/>
        </a:gs>
        <a:gs pos="82001">
          <a:srgbClr val="FBD49C"/>
        </a:gs>
        <a:gs pos="100000">
          <a:srgbClr val="FEE7F2"/>
        </a:gs>
      </a:gsLst>
      <a:lin ang="5400000" scaled="0"/>
    </a:gradFill>
  </c:spPr>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32"/>
    </mc:Choice>
    <mc:Fallback>
      <c:style val="32"/>
    </mc:Fallback>
  </mc:AlternateContent>
  <c:protection>
    <c:chartObject val="0"/>
    <c:data val="0"/>
    <c:formatting val="0"/>
    <c:selection val="0"/>
    <c:userInterface val="0"/>
  </c:protection>
  <c:chart>
    <c:title>
      <c:tx>
        <c:rich>
          <a:bodyPr/>
          <a:lstStyle/>
          <a:p>
            <a:pPr>
              <a:defRPr lang="fa-IR" sz="2800">
                <a:cs typeface="B Titr" pitchFamily="2" charset="-78"/>
              </a:defRPr>
            </a:pPr>
            <a:r>
              <a:rPr lang="fa-IR" sz="2800">
                <a:cs typeface="B Titr" pitchFamily="2" charset="-78"/>
              </a:rPr>
              <a:t>شاخص مصدوميت از ناحيه گردن</a:t>
            </a:r>
          </a:p>
        </c:rich>
      </c:tx>
      <c:overlay val="0"/>
    </c:title>
    <c:autoTitleDeleted val="0"/>
    <c:view3D>
      <c:rotX val="0"/>
      <c:rotY val="0"/>
      <c:depthPercent val="100"/>
      <c:rAngAx val="0"/>
    </c:view3D>
    <c:floor>
      <c:thickness val="0"/>
    </c:floor>
    <c:sideWall>
      <c:thickness val="0"/>
    </c:sideWall>
    <c:backWall>
      <c:thickness val="0"/>
    </c:backWall>
    <c:plotArea>
      <c:layout>
        <c:manualLayout>
          <c:layoutTarget val="inner"/>
          <c:xMode val="edge"/>
          <c:yMode val="edge"/>
          <c:x val="7.0786219101183837E-2"/>
          <c:y val="0.15422487790445619"/>
          <c:w val="0.85011757561433787"/>
          <c:h val="0.69113718576402638"/>
        </c:manualLayout>
      </c:layout>
      <c:bar3DChart>
        <c:barDir val="col"/>
        <c:grouping val="clustered"/>
        <c:varyColors val="0"/>
        <c:ser>
          <c:idx val="0"/>
          <c:order val="0"/>
          <c:invertIfNegative val="0"/>
          <c:dLbls>
            <c:numFmt formatCode="[$-3010000]0" sourceLinked="0"/>
            <c:spPr>
              <a:noFill/>
              <a:ln>
                <a:noFill/>
              </a:ln>
              <a:effectLst/>
            </c:spPr>
            <c:txPr>
              <a:bodyPr/>
              <a:lstStyle/>
              <a:p>
                <a:pPr rtl="1">
                  <a:defRPr lang="fa-IR" sz="1100" b="1">
                    <a:cs typeface="B Titr" pitchFamily="2" charset="-78"/>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شاخص!$A$43:$A$44</c:f>
              <c:strCache>
                <c:ptCount val="2"/>
                <c:pt idx="0">
                  <c:v>درصد مصدوماني كه گلوي آنها آسيب ديده</c:v>
                </c:pt>
                <c:pt idx="1">
                  <c:v>درصد مصدوماني كه مهره هاي گردن آنها آسيب ديده</c:v>
                </c:pt>
              </c:strCache>
            </c:strRef>
          </c:cat>
          <c:val>
            <c:numRef>
              <c:f>شاخص!$B$43:$B$44</c:f>
              <c:numCache>
                <c:formatCode>0.00</c:formatCode>
                <c:ptCount val="2"/>
                <c:pt idx="0">
                  <c:v>0</c:v>
                </c:pt>
                <c:pt idx="1">
                  <c:v>0</c:v>
                </c:pt>
              </c:numCache>
            </c:numRef>
          </c:val>
          <c:extLst xmlns:c16r2="http://schemas.microsoft.com/office/drawing/2015/06/chart">
            <c:ext xmlns:c16="http://schemas.microsoft.com/office/drawing/2014/chart" uri="{C3380CC4-5D6E-409C-BE32-E72D297353CC}">
              <c16:uniqueId val="{00000000-5F3A-634E-809A-1608DB7123BF}"/>
            </c:ext>
          </c:extLst>
        </c:ser>
        <c:dLbls>
          <c:showLegendKey val="0"/>
          <c:showVal val="0"/>
          <c:showCatName val="0"/>
          <c:showSerName val="0"/>
          <c:showPercent val="0"/>
          <c:showBubbleSize val="0"/>
        </c:dLbls>
        <c:gapWidth val="150"/>
        <c:shape val="cylinder"/>
        <c:axId val="238996064"/>
        <c:axId val="238996624"/>
        <c:axId val="0"/>
      </c:bar3DChart>
      <c:catAx>
        <c:axId val="238996064"/>
        <c:scaling>
          <c:orientation val="minMax"/>
        </c:scaling>
        <c:delete val="0"/>
        <c:axPos val="b"/>
        <c:numFmt formatCode="General" sourceLinked="0"/>
        <c:majorTickMark val="out"/>
        <c:minorTickMark val="none"/>
        <c:tickLblPos val="nextTo"/>
        <c:txPr>
          <a:bodyPr/>
          <a:lstStyle/>
          <a:p>
            <a:pPr>
              <a:defRPr lang="fa-IR" sz="1200" b="0">
                <a:cs typeface="B Traffic" pitchFamily="2" charset="-78"/>
              </a:defRPr>
            </a:pPr>
            <a:endParaRPr lang="en-US"/>
          </a:p>
        </c:txPr>
        <c:crossAx val="238996624"/>
        <c:crosses val="autoZero"/>
        <c:auto val="1"/>
        <c:lblAlgn val="ctr"/>
        <c:lblOffset val="100"/>
        <c:noMultiLvlLbl val="0"/>
      </c:catAx>
      <c:valAx>
        <c:axId val="238996624"/>
        <c:scaling>
          <c:orientation val="minMax"/>
          <c:max val="100"/>
          <c:min val="0"/>
        </c:scaling>
        <c:delete val="0"/>
        <c:axPos val="l"/>
        <c:majorGridlines>
          <c:spPr>
            <a:ln w="9525" cap="flat" cmpd="sng" algn="ctr">
              <a:solidFill>
                <a:schemeClr val="accent1">
                  <a:lumMod val="60000"/>
                  <a:lumOff val="40000"/>
                </a:schemeClr>
              </a:solidFill>
              <a:prstDash val="solid"/>
            </a:ln>
            <a:effectLst>
              <a:innerShdw blurRad="63500" dist="50800" dir="16200000">
                <a:prstClr val="black">
                  <a:alpha val="50000"/>
                </a:prstClr>
              </a:innerShdw>
            </a:effectLst>
          </c:spPr>
        </c:majorGridlines>
        <c:numFmt formatCode="[$-3010000]0" sourceLinked="0"/>
        <c:majorTickMark val="none"/>
        <c:minorTickMark val="none"/>
        <c:tickLblPos val="nextTo"/>
        <c:txPr>
          <a:bodyPr rot="0" vert="horz"/>
          <a:lstStyle/>
          <a:p>
            <a:pPr rtl="1">
              <a:defRPr lang="fa-IR" sz="1400">
                <a:cs typeface="B Titr" pitchFamily="2" charset="-78"/>
              </a:defRPr>
            </a:pPr>
            <a:endParaRPr lang="en-US"/>
          </a:p>
        </c:txPr>
        <c:crossAx val="238996064"/>
        <c:crosses val="autoZero"/>
        <c:crossBetween val="between"/>
      </c:valAx>
    </c:plotArea>
    <c:plotVisOnly val="1"/>
    <c:dispBlanksAs val="gap"/>
    <c:showDLblsOverMax val="0"/>
  </c:chart>
  <c:spPr>
    <a:gradFill>
      <a:gsLst>
        <a:gs pos="0">
          <a:srgbClr val="FBEAC7"/>
        </a:gs>
        <a:gs pos="17999">
          <a:srgbClr val="FEE7F2"/>
        </a:gs>
        <a:gs pos="36000">
          <a:srgbClr val="FAC77D"/>
        </a:gs>
        <a:gs pos="61000">
          <a:srgbClr val="FBA97D"/>
        </a:gs>
        <a:gs pos="82001">
          <a:srgbClr val="FBD49C"/>
        </a:gs>
        <a:gs pos="100000">
          <a:srgbClr val="FEE7F2"/>
        </a:gs>
      </a:gsLst>
      <a:lin ang="5400000" scaled="0"/>
    </a:gradFill>
  </c:spPr>
  <c:userShapes r:id="rId1"/>
</c:chartSpace>
</file>

<file path=xl/chartsheets/_rels/sheet1.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chartsheets/_rels/sheet10.xml.rels><?xml version="1.0" encoding="UTF-8" standalone="yes"?>
<Relationships xmlns="http://schemas.openxmlformats.org/package/2006/relationships"><Relationship Id="rId1" Type="http://schemas.openxmlformats.org/officeDocument/2006/relationships/drawing" Target="../drawings/drawing20.xml"/></Relationships>
</file>

<file path=xl/chartsheets/_rels/sheet11.xml.rels><?xml version="1.0" encoding="UTF-8" standalone="yes"?>
<Relationships xmlns="http://schemas.openxmlformats.org/package/2006/relationships"><Relationship Id="rId1" Type="http://schemas.openxmlformats.org/officeDocument/2006/relationships/drawing" Target="../drawings/drawing22.xml"/></Relationships>
</file>

<file path=xl/chartsheets/_rels/sheet12.xml.rels><?xml version="1.0" encoding="UTF-8" standalone="yes"?>
<Relationships xmlns="http://schemas.openxmlformats.org/package/2006/relationships"><Relationship Id="rId1" Type="http://schemas.openxmlformats.org/officeDocument/2006/relationships/drawing" Target="../drawings/drawing24.xml"/></Relationships>
</file>

<file path=xl/chartsheets/_rels/sheet13.xml.rels><?xml version="1.0" encoding="UTF-8" standalone="yes"?>
<Relationships xmlns="http://schemas.openxmlformats.org/package/2006/relationships"><Relationship Id="rId1" Type="http://schemas.openxmlformats.org/officeDocument/2006/relationships/drawing" Target="../drawings/drawing26.xml"/></Relationships>
</file>

<file path=xl/chartsheets/_rels/sheet14.xml.rels><?xml version="1.0" encoding="UTF-8" standalone="yes"?>
<Relationships xmlns="http://schemas.openxmlformats.org/package/2006/relationships"><Relationship Id="rId1" Type="http://schemas.openxmlformats.org/officeDocument/2006/relationships/drawing" Target="../drawings/drawing28.xml"/></Relationships>
</file>

<file path=xl/chartsheets/_rels/sheet15.xml.rels><?xml version="1.0" encoding="UTF-8" standalone="yes"?>
<Relationships xmlns="http://schemas.openxmlformats.org/package/2006/relationships"><Relationship Id="rId1" Type="http://schemas.openxmlformats.org/officeDocument/2006/relationships/drawing" Target="../drawings/drawing30.xml"/></Relationships>
</file>

<file path=xl/chartsheets/_rels/sheet16.xml.rels><?xml version="1.0" encoding="UTF-8" standalone="yes"?>
<Relationships xmlns="http://schemas.openxmlformats.org/package/2006/relationships"><Relationship Id="rId1" Type="http://schemas.openxmlformats.org/officeDocument/2006/relationships/drawing" Target="../drawings/drawing32.xml"/></Relationships>
</file>

<file path=xl/chartsheets/_rels/sheet17.xml.rels><?xml version="1.0" encoding="UTF-8" standalone="yes"?>
<Relationships xmlns="http://schemas.openxmlformats.org/package/2006/relationships"><Relationship Id="rId1" Type="http://schemas.openxmlformats.org/officeDocument/2006/relationships/drawing" Target="../drawings/drawing34.xml"/></Relationships>
</file>

<file path=xl/chartsheets/_rels/sheet18.xml.rels><?xml version="1.0" encoding="UTF-8" standalone="yes"?>
<Relationships xmlns="http://schemas.openxmlformats.org/package/2006/relationships"><Relationship Id="rId1" Type="http://schemas.openxmlformats.org/officeDocument/2006/relationships/drawing" Target="../drawings/drawing36.xml"/></Relationships>
</file>

<file path=xl/chartsheets/_rels/sheet19.xml.rels><?xml version="1.0" encoding="UTF-8" standalone="yes"?>
<Relationships xmlns="http://schemas.openxmlformats.org/package/2006/relationships"><Relationship Id="rId1" Type="http://schemas.openxmlformats.org/officeDocument/2006/relationships/drawing" Target="../drawings/drawing38.xml"/></Relationships>
</file>

<file path=xl/chartsheets/_rels/sheet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chartsheets/_rels/sheet3.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8.xml"/></Relationships>
</file>

<file path=xl/chartsheets/_rels/sheet5.xml.rels><?xml version="1.0" encoding="UTF-8" standalone="yes"?>
<Relationships xmlns="http://schemas.openxmlformats.org/package/2006/relationships"><Relationship Id="rId1" Type="http://schemas.openxmlformats.org/officeDocument/2006/relationships/drawing" Target="../drawings/drawing10.xml"/></Relationships>
</file>

<file path=xl/chartsheets/_rels/sheet6.xml.rels><?xml version="1.0" encoding="UTF-8" standalone="yes"?>
<Relationships xmlns="http://schemas.openxmlformats.org/package/2006/relationships"><Relationship Id="rId1" Type="http://schemas.openxmlformats.org/officeDocument/2006/relationships/drawing" Target="../drawings/drawing12.xml"/></Relationships>
</file>

<file path=xl/chartsheets/_rels/sheet7.xml.rels><?xml version="1.0" encoding="UTF-8" standalone="yes"?>
<Relationships xmlns="http://schemas.openxmlformats.org/package/2006/relationships"><Relationship Id="rId1" Type="http://schemas.openxmlformats.org/officeDocument/2006/relationships/drawing" Target="../drawings/drawing14.xml"/></Relationships>
</file>

<file path=xl/chartsheets/_rels/sheet8.xml.rels><?xml version="1.0" encoding="UTF-8" standalone="yes"?>
<Relationships xmlns="http://schemas.openxmlformats.org/package/2006/relationships"><Relationship Id="rId1" Type="http://schemas.openxmlformats.org/officeDocument/2006/relationships/drawing" Target="../drawings/drawing16.xml"/></Relationships>
</file>

<file path=xl/chartsheets/_rels/sheet9.xml.rels><?xml version="1.0" encoding="UTF-8" standalone="yes"?>
<Relationships xmlns="http://schemas.openxmlformats.org/package/2006/relationships"><Relationship Id="rId1" Type="http://schemas.openxmlformats.org/officeDocument/2006/relationships/drawing" Target="../drawings/drawing18.xml"/></Relationships>
</file>

<file path=xl/chartsheets/sheet1.xml><?xml version="1.0" encoding="utf-8"?>
<chartsheet xmlns="http://schemas.openxmlformats.org/spreadsheetml/2006/main" xmlns:r="http://schemas.openxmlformats.org/officeDocument/2006/relationships">
  <sheetPr/>
  <sheetViews>
    <sheetView workbookViewId="0"/>
  </sheetViews>
  <sheetProtection content="1" objects="1"/>
  <pageMargins left="0.70866141732283472" right="0.70866141732283472" top="0.74803149606299213" bottom="0.74803149606299213" header="0.31496062992125984" footer="0.31496062992125984"/>
  <pageSetup paperSize="9" orientation="landscape" r:id="rId1"/>
  <drawing r:id="rId2"/>
</chartsheet>
</file>

<file path=xl/chartsheets/sheet10.xml><?xml version="1.0" encoding="utf-8"?>
<chartsheet xmlns="http://schemas.openxmlformats.org/spreadsheetml/2006/main" xmlns:r="http://schemas.openxmlformats.org/officeDocument/2006/relationships">
  <sheetPr codeName="Chart11">
    <tabColor theme="9" tint="0.59999389629810485"/>
  </sheetPr>
  <sheetViews>
    <sheetView workbookViewId="0"/>
  </sheetViews>
  <sheetProtection content="1" objects="1"/>
  <pageMargins left="0.7" right="0.7" top="0.75" bottom="0.75" header="0.3" footer="0.3"/>
  <drawing r:id="rId1"/>
</chartsheet>
</file>

<file path=xl/chartsheets/sheet11.xml><?xml version="1.0" encoding="utf-8"?>
<chartsheet xmlns="http://schemas.openxmlformats.org/spreadsheetml/2006/main" xmlns:r="http://schemas.openxmlformats.org/officeDocument/2006/relationships">
  <sheetPr codeName="Chart12">
    <tabColor theme="9" tint="0.59999389629810485"/>
  </sheetPr>
  <sheetViews>
    <sheetView workbookViewId="0"/>
  </sheetViews>
  <sheetProtection content="1" objects="1"/>
  <pageMargins left="0.7" right="0.7" top="0.75" bottom="0.75" header="0.3" footer="0.3"/>
  <drawing r:id="rId1"/>
</chartsheet>
</file>

<file path=xl/chartsheets/sheet12.xml><?xml version="1.0" encoding="utf-8"?>
<chartsheet xmlns="http://schemas.openxmlformats.org/spreadsheetml/2006/main" xmlns:r="http://schemas.openxmlformats.org/officeDocument/2006/relationships">
  <sheetPr codeName="Chart13">
    <tabColor theme="9" tint="0.59999389629810485"/>
  </sheetPr>
  <sheetViews>
    <sheetView workbookViewId="0"/>
  </sheetViews>
  <sheetProtection content="1" objects="1"/>
  <pageMargins left="0.7" right="0.7" top="0.75" bottom="0.75" header="0.3" footer="0.3"/>
  <drawing r:id="rId1"/>
</chartsheet>
</file>

<file path=xl/chartsheets/sheet13.xml><?xml version="1.0" encoding="utf-8"?>
<chartsheet xmlns="http://schemas.openxmlformats.org/spreadsheetml/2006/main" xmlns:r="http://schemas.openxmlformats.org/officeDocument/2006/relationships">
  <sheetPr codeName="Chart14">
    <tabColor theme="9" tint="0.59999389629810485"/>
  </sheetPr>
  <sheetViews>
    <sheetView workbookViewId="0"/>
  </sheetViews>
  <sheetProtection content="1" objects="1"/>
  <pageMargins left="0.7" right="0.7" top="0.75" bottom="0.75" header="0.3" footer="0.3"/>
  <drawing r:id="rId1"/>
</chartsheet>
</file>

<file path=xl/chartsheets/sheet14.xml><?xml version="1.0" encoding="utf-8"?>
<chartsheet xmlns="http://schemas.openxmlformats.org/spreadsheetml/2006/main" xmlns:r="http://schemas.openxmlformats.org/officeDocument/2006/relationships">
  <sheetPr codeName="Chart15">
    <tabColor theme="9" tint="0.59999389629810485"/>
  </sheetPr>
  <sheetViews>
    <sheetView workbookViewId="0"/>
  </sheetViews>
  <sheetProtection content="1" objects="1"/>
  <pageMargins left="0.7" right="0.7" top="0.75" bottom="0.75" header="0.3" footer="0.3"/>
  <drawing r:id="rId1"/>
</chartsheet>
</file>

<file path=xl/chartsheets/sheet15.xml><?xml version="1.0" encoding="utf-8"?>
<chartsheet xmlns="http://schemas.openxmlformats.org/spreadsheetml/2006/main" xmlns:r="http://schemas.openxmlformats.org/officeDocument/2006/relationships">
  <sheetPr codeName="Chart16">
    <tabColor theme="9" tint="0.59999389629810485"/>
  </sheetPr>
  <sheetViews>
    <sheetView workbookViewId="0"/>
  </sheetViews>
  <sheetProtection content="1" objects="1"/>
  <pageMargins left="0.7" right="0.7" top="0.75" bottom="0.75" header="0.3" footer="0.3"/>
  <drawing r:id="rId1"/>
</chartsheet>
</file>

<file path=xl/chartsheets/sheet16.xml><?xml version="1.0" encoding="utf-8"?>
<chartsheet xmlns="http://schemas.openxmlformats.org/spreadsheetml/2006/main" xmlns:r="http://schemas.openxmlformats.org/officeDocument/2006/relationships">
  <sheetPr codeName="Chart17">
    <tabColor theme="9" tint="0.59999389629810485"/>
  </sheetPr>
  <sheetViews>
    <sheetView workbookViewId="0"/>
  </sheetViews>
  <sheetProtection content="1" objects="1"/>
  <pageMargins left="0.7" right="0.7" top="0.75" bottom="0.75" header="0.3" footer="0.3"/>
  <drawing r:id="rId1"/>
</chartsheet>
</file>

<file path=xl/chartsheets/sheet17.xml><?xml version="1.0" encoding="utf-8"?>
<chartsheet xmlns="http://schemas.openxmlformats.org/spreadsheetml/2006/main" xmlns:r="http://schemas.openxmlformats.org/officeDocument/2006/relationships">
  <sheetPr codeName="Chart18">
    <tabColor theme="9" tint="0.59999389629810485"/>
  </sheetPr>
  <sheetViews>
    <sheetView workbookViewId="0"/>
  </sheetViews>
  <sheetProtection content="1" objects="1"/>
  <pageMargins left="0.7" right="0.7" top="0.75" bottom="0.75" header="0.3" footer="0.3"/>
  <drawing r:id="rId1"/>
</chartsheet>
</file>

<file path=xl/chartsheets/sheet18.xml><?xml version="1.0" encoding="utf-8"?>
<chartsheet xmlns="http://schemas.openxmlformats.org/spreadsheetml/2006/main" xmlns:r="http://schemas.openxmlformats.org/officeDocument/2006/relationships">
  <sheetPr codeName="Chart19">
    <tabColor theme="9" tint="0.59999389629810485"/>
  </sheetPr>
  <sheetViews>
    <sheetView zoomScale="83" workbookViewId="0" zoomToFit="1"/>
  </sheetViews>
  <sheetProtection content="1" objects="1"/>
  <pageMargins left="0.7" right="0.7" top="0.75" bottom="0.75" header="0.3" footer="0.3"/>
  <drawing r:id="rId1"/>
</chartsheet>
</file>

<file path=xl/chartsheets/sheet19.xml><?xml version="1.0" encoding="utf-8"?>
<chartsheet xmlns="http://schemas.openxmlformats.org/spreadsheetml/2006/main" xmlns:r="http://schemas.openxmlformats.org/officeDocument/2006/relationships">
  <sheetPr codeName="Chart20">
    <tabColor theme="9" tint="0.59999389629810485"/>
  </sheetPr>
  <sheetViews>
    <sheetView zoomScale="83" workbookViewId="0" zoomToFit="1"/>
  </sheetViews>
  <sheetProtection content="1" objects="1"/>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3">
    <tabColor theme="9" tint="0.59999389629810485"/>
  </sheetPr>
  <sheetViews>
    <sheetView workbookViewId="0"/>
  </sheetViews>
  <sheetProtection content="1" objects="1"/>
  <pageMargins left="0.7" right="0.7" top="0.75" bottom="0.75" header="0.3" footer="0.3"/>
  <pageSetup paperSize="9" orientation="landscape" r:id="rId1"/>
  <drawing r:id="rId2"/>
</chartsheet>
</file>

<file path=xl/chartsheets/sheet3.xml><?xml version="1.0" encoding="utf-8"?>
<chartsheet xmlns="http://schemas.openxmlformats.org/spreadsheetml/2006/main" xmlns:r="http://schemas.openxmlformats.org/officeDocument/2006/relationships">
  <sheetPr codeName="Chart4">
    <tabColor theme="9" tint="0.59999389629810485"/>
  </sheetPr>
  <sheetViews>
    <sheetView workbookViewId="0"/>
  </sheetViews>
  <sheetProtection content="1" objects="1"/>
  <pageMargins left="0.7" right="0.7" top="0.75" bottom="0.75" header="0.3" footer="0.3"/>
  <pageSetup paperSize="9" orientation="landscape" r:id="rId1"/>
  <drawing r:id="rId2"/>
</chartsheet>
</file>

<file path=xl/chartsheets/sheet4.xml><?xml version="1.0" encoding="utf-8"?>
<chartsheet xmlns="http://schemas.openxmlformats.org/spreadsheetml/2006/main" xmlns:r="http://schemas.openxmlformats.org/officeDocument/2006/relationships">
  <sheetPr codeName="Chart5">
    <tabColor theme="9" tint="0.59999389629810485"/>
  </sheetPr>
  <sheetViews>
    <sheetView workbookViewId="0"/>
  </sheetViews>
  <sheetProtection content="1" objects="1"/>
  <pageMargins left="0.7" right="0.7" top="0.75" bottom="0.75" header="0.3" footer="0.3"/>
  <drawing r:id="rId1"/>
</chartsheet>
</file>

<file path=xl/chartsheets/sheet5.xml><?xml version="1.0" encoding="utf-8"?>
<chartsheet xmlns="http://schemas.openxmlformats.org/spreadsheetml/2006/main" xmlns:r="http://schemas.openxmlformats.org/officeDocument/2006/relationships">
  <sheetPr codeName="Chart6">
    <tabColor theme="9" tint="0.59999389629810485"/>
  </sheetPr>
  <sheetViews>
    <sheetView workbookViewId="0"/>
  </sheetViews>
  <sheetProtection content="1" objects="1"/>
  <pageMargins left="0.7" right="0.7" top="0.75" bottom="0.75" header="0.3" footer="0.3"/>
  <drawing r:id="rId1"/>
</chartsheet>
</file>

<file path=xl/chartsheets/sheet6.xml><?xml version="1.0" encoding="utf-8"?>
<chartsheet xmlns="http://schemas.openxmlformats.org/spreadsheetml/2006/main" xmlns:r="http://schemas.openxmlformats.org/officeDocument/2006/relationships">
  <sheetPr codeName="Chart7">
    <tabColor theme="9" tint="0.59999389629810485"/>
  </sheetPr>
  <sheetViews>
    <sheetView workbookViewId="0"/>
  </sheetViews>
  <sheetProtection content="1" objects="1"/>
  <pageMargins left="0.7" right="0.7" top="0.75" bottom="0.75" header="0.3" footer="0.3"/>
  <drawing r:id="rId1"/>
</chartsheet>
</file>

<file path=xl/chartsheets/sheet7.xml><?xml version="1.0" encoding="utf-8"?>
<chartsheet xmlns="http://schemas.openxmlformats.org/spreadsheetml/2006/main" xmlns:r="http://schemas.openxmlformats.org/officeDocument/2006/relationships">
  <sheetPr codeName="Chart8">
    <tabColor theme="9" tint="0.59999389629810485"/>
  </sheetPr>
  <sheetViews>
    <sheetView workbookViewId="0"/>
  </sheetViews>
  <sheetProtection content="1" objects="1"/>
  <pageMargins left="0.7" right="0.7" top="0.75" bottom="0.75" header="0.3" footer="0.3"/>
  <drawing r:id="rId1"/>
</chartsheet>
</file>

<file path=xl/chartsheets/sheet8.xml><?xml version="1.0" encoding="utf-8"?>
<chartsheet xmlns="http://schemas.openxmlformats.org/spreadsheetml/2006/main" xmlns:r="http://schemas.openxmlformats.org/officeDocument/2006/relationships">
  <sheetPr codeName="Chart9">
    <tabColor theme="9" tint="0.59999389629810485"/>
  </sheetPr>
  <sheetViews>
    <sheetView workbookViewId="0"/>
  </sheetViews>
  <sheetProtection content="1" objects="1"/>
  <pageMargins left="0.7" right="0.7" top="0.75" bottom="0.75" header="0.3" footer="0.3"/>
  <drawing r:id="rId1"/>
</chartsheet>
</file>

<file path=xl/chartsheets/sheet9.xml><?xml version="1.0" encoding="utf-8"?>
<chartsheet xmlns="http://schemas.openxmlformats.org/spreadsheetml/2006/main" xmlns:r="http://schemas.openxmlformats.org/officeDocument/2006/relationships">
  <sheetPr codeName="Chart10">
    <tabColor theme="9" tint="0.59999389629810485"/>
  </sheetPr>
  <sheetViews>
    <sheetView workbookViewId="0"/>
  </sheetViews>
  <sheetProtection content="1" objects="1"/>
  <pageMargins left="0.7" right="0.7" top="0.75" bottom="0.75" header="0.3" footer="0.3"/>
  <drawing r:id="rId1"/>
</chartsheet>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 Id="rId4" Type="http://schemas.openxmlformats.org/officeDocument/2006/relationships/image" Target="../media/image4.jpeg"/></Relationships>
</file>

<file path=xl/drawings/_rels/drawing10.xml.rels><?xml version="1.0" encoding="UTF-8" standalone="yes"?>
<Relationships xmlns="http://schemas.openxmlformats.org/package/2006/relationships"><Relationship Id="rId1" Type="http://schemas.openxmlformats.org/officeDocument/2006/relationships/chart" Target="../charts/chart5.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6.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8.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9.xml"/></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0.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22.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24.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26.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28.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30.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32.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34.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36.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38.xml.rels><?xml version="1.0" encoding="UTF-8" standalone="yes"?>
<Relationships xmlns="http://schemas.openxmlformats.org/package/2006/relationships"><Relationship Id="rId1" Type="http://schemas.openxmlformats.org/officeDocument/2006/relationships/chart" Target="../charts/chart19.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1" Type="http://schemas.openxmlformats.org/officeDocument/2006/relationships/chart" Target="../charts/chart3.xml"/></Relationships>
</file>

<file path=xl/drawings/_rels/drawing8.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oneCell">
    <xdr:from>
      <xdr:col>5</xdr:col>
      <xdr:colOff>390525</xdr:colOff>
      <xdr:row>0</xdr:row>
      <xdr:rowOff>85724</xdr:rowOff>
    </xdr:from>
    <xdr:to>
      <xdr:col>11</xdr:col>
      <xdr:colOff>276225</xdr:colOff>
      <xdr:row>0</xdr:row>
      <xdr:rowOff>1085850</xdr:rowOff>
    </xdr:to>
    <xdr:pic>
      <xdr:nvPicPr>
        <xdr:cNvPr id="4" name="Picture 3" descr="Picture1.jpg">
          <a:extLst>
            <a:ext uri="{FF2B5EF4-FFF2-40B4-BE49-F238E27FC236}">
              <a16:creationId xmlns:a16="http://schemas.microsoft.com/office/drawing/2014/main" xmlns="" id="{00000000-0008-0000-0000-000004000000}"/>
            </a:ext>
          </a:extLst>
        </xdr:cNvPr>
        <xdr:cNvPicPr>
          <a:picLocks noChangeAspect="1"/>
        </xdr:cNvPicPr>
      </xdr:nvPicPr>
      <xdr:blipFill>
        <a:blip xmlns:r="http://schemas.openxmlformats.org/officeDocument/2006/relationships" r:embed="rId1" cstate="print"/>
        <a:stretch>
          <a:fillRect/>
        </a:stretch>
      </xdr:blipFill>
      <xdr:spPr>
        <a:xfrm>
          <a:off x="11229270150" y="85724"/>
          <a:ext cx="4000500" cy="1000126"/>
        </a:xfrm>
        <a:prstGeom prst="rect">
          <a:avLst/>
        </a:prstGeom>
        <a:ln>
          <a:noFill/>
        </a:ln>
        <a:effectLst>
          <a:glow rad="228600">
            <a:schemeClr val="accent6">
              <a:satMod val="175000"/>
              <a:alpha val="40000"/>
            </a:schemeClr>
          </a:glow>
          <a:softEdge rad="112500"/>
        </a:effectLst>
      </xdr:spPr>
    </xdr:pic>
    <xdr:clientData/>
  </xdr:twoCellAnchor>
  <xdr:twoCellAnchor editAs="oneCell">
    <xdr:from>
      <xdr:col>3</xdr:col>
      <xdr:colOff>209552</xdr:colOff>
      <xdr:row>27</xdr:row>
      <xdr:rowOff>585824</xdr:rowOff>
    </xdr:from>
    <xdr:to>
      <xdr:col>14</xdr:col>
      <xdr:colOff>495300</xdr:colOff>
      <xdr:row>29</xdr:row>
      <xdr:rowOff>24340</xdr:rowOff>
    </xdr:to>
    <xdr:pic>
      <xdr:nvPicPr>
        <xdr:cNvPr id="3" name="Picture 2" descr="2.jpg">
          <a:extLst>
            <a:ext uri="{FF2B5EF4-FFF2-40B4-BE49-F238E27FC236}">
              <a16:creationId xmlns:a16="http://schemas.microsoft.com/office/drawing/2014/main" xmlns="" id="{00000000-0008-0000-0000-000003000000}"/>
            </a:ext>
          </a:extLst>
        </xdr:cNvPr>
        <xdr:cNvPicPr>
          <a:picLocks noChangeAspect="1"/>
        </xdr:cNvPicPr>
      </xdr:nvPicPr>
      <xdr:blipFill>
        <a:blip xmlns:r="http://schemas.openxmlformats.org/officeDocument/2006/relationships" r:embed="rId2" cstate="print"/>
        <a:stretch>
          <a:fillRect/>
        </a:stretch>
      </xdr:blipFill>
      <xdr:spPr>
        <a:xfrm>
          <a:off x="11226993675" y="21369374"/>
          <a:ext cx="7829548" cy="591041"/>
        </a:xfrm>
        <a:prstGeom prst="rect">
          <a:avLst/>
        </a:prstGeom>
      </xdr:spPr>
    </xdr:pic>
    <xdr:clientData/>
  </xdr:twoCellAnchor>
  <xdr:twoCellAnchor editAs="oneCell">
    <xdr:from>
      <xdr:col>0</xdr:col>
      <xdr:colOff>57150</xdr:colOff>
      <xdr:row>29</xdr:row>
      <xdr:rowOff>38100</xdr:rowOff>
    </xdr:from>
    <xdr:to>
      <xdr:col>7</xdr:col>
      <xdr:colOff>218017</xdr:colOff>
      <xdr:row>29</xdr:row>
      <xdr:rowOff>522817</xdr:rowOff>
    </xdr:to>
    <xdr:pic>
      <xdr:nvPicPr>
        <xdr:cNvPr id="6" name="Picture 5" descr="1.jpg">
          <a:extLst>
            <a:ext uri="{FF2B5EF4-FFF2-40B4-BE49-F238E27FC236}">
              <a16:creationId xmlns:a16="http://schemas.microsoft.com/office/drawing/2014/main" xmlns="" id="{00000000-0008-0000-0000-000006000000}"/>
            </a:ext>
          </a:extLst>
        </xdr:cNvPr>
        <xdr:cNvPicPr>
          <a:picLocks noChangeAspect="1"/>
        </xdr:cNvPicPr>
      </xdr:nvPicPr>
      <xdr:blipFill>
        <a:blip xmlns:r="http://schemas.openxmlformats.org/officeDocument/2006/relationships" r:embed="rId3" cstate="print"/>
        <a:stretch>
          <a:fillRect/>
        </a:stretch>
      </xdr:blipFill>
      <xdr:spPr>
        <a:xfrm>
          <a:off x="11232071558" y="21974175"/>
          <a:ext cx="4961467" cy="484717"/>
        </a:xfrm>
        <a:prstGeom prst="rect">
          <a:avLst/>
        </a:prstGeom>
        <a:effectLst>
          <a:innerShdw blurRad="114300">
            <a:prstClr val="black"/>
          </a:innerShdw>
        </a:effectLst>
      </xdr:spPr>
    </xdr:pic>
    <xdr:clientData/>
  </xdr:twoCellAnchor>
  <xdr:twoCellAnchor editAs="oneCell">
    <xdr:from>
      <xdr:col>10</xdr:col>
      <xdr:colOff>292364</xdr:colOff>
      <xdr:row>29</xdr:row>
      <xdr:rowOff>0</xdr:rowOff>
    </xdr:from>
    <xdr:to>
      <xdr:col>16</xdr:col>
      <xdr:colOff>1581150</xdr:colOff>
      <xdr:row>29</xdr:row>
      <xdr:rowOff>514614</xdr:rowOff>
    </xdr:to>
    <xdr:pic>
      <xdr:nvPicPr>
        <xdr:cNvPr id="7" name="Picture 6" descr="2.jpg">
          <a:extLst>
            <a:ext uri="{FF2B5EF4-FFF2-40B4-BE49-F238E27FC236}">
              <a16:creationId xmlns:a16="http://schemas.microsoft.com/office/drawing/2014/main" xmlns="" id="{00000000-0008-0000-0000-000007000000}"/>
            </a:ext>
          </a:extLst>
        </xdr:cNvPr>
        <xdr:cNvPicPr>
          <a:picLocks noChangeAspect="1"/>
        </xdr:cNvPicPr>
      </xdr:nvPicPr>
      <xdr:blipFill>
        <a:blip xmlns:r="http://schemas.openxmlformats.org/officeDocument/2006/relationships" r:embed="rId4" cstate="print"/>
        <a:stretch>
          <a:fillRect/>
        </a:stretch>
      </xdr:blipFill>
      <xdr:spPr>
        <a:xfrm>
          <a:off x="11224536225" y="21997192"/>
          <a:ext cx="5403586" cy="514614"/>
        </a:xfrm>
        <a:prstGeom prst="rect">
          <a:avLst/>
        </a:prstGeom>
        <a:effectLst>
          <a:innerShdw blurRad="114300">
            <a:prstClr val="black"/>
          </a:innerShdw>
        </a:effectLst>
      </xdr:spPr>
    </xdr:pic>
    <xdr:clientData/>
  </xdr:twoCellAnchor>
</xdr:wsDr>
</file>

<file path=xl/drawings/drawing10.xml><?xml version="1.0" encoding="utf-8"?>
<xdr:wsDr xmlns:xdr="http://schemas.openxmlformats.org/drawingml/2006/spreadsheetDrawing" xmlns:a="http://schemas.openxmlformats.org/drawingml/2006/main">
  <xdr:absoluteAnchor>
    <xdr:pos x="0" y="0"/>
    <xdr:ext cx="9305925" cy="6076950"/>
    <xdr:graphicFrame macro="">
      <xdr:nvGraphicFramePr>
        <xdr:cNvPr id="2" name="Chart 1">
          <a:extLst>
            <a:ext uri="{FF2B5EF4-FFF2-40B4-BE49-F238E27FC236}">
              <a16:creationId xmlns:a16="http://schemas.microsoft.com/office/drawing/2014/main" xmlns=""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1.xml><?xml version="1.0" encoding="utf-8"?>
<c:userShapes xmlns:c="http://schemas.openxmlformats.org/drawingml/2006/chart">
  <cdr:relSizeAnchor xmlns:cdr="http://schemas.openxmlformats.org/drawingml/2006/chartDrawing">
    <cdr:from>
      <cdr:x>0.02047</cdr:x>
      <cdr:y>0.0647</cdr:y>
    </cdr:from>
    <cdr:to>
      <cdr:x>0.10201</cdr:x>
      <cdr:y>0.14301</cdr:y>
    </cdr:to>
    <cdr:sp macro="" textlink="">
      <cdr:nvSpPr>
        <cdr:cNvPr id="2" name="TextBox 1"/>
        <cdr:cNvSpPr txBox="1"/>
      </cdr:nvSpPr>
      <cdr:spPr>
        <a:xfrm xmlns:a="http://schemas.openxmlformats.org/drawingml/2006/main">
          <a:off x="177488" y="407245"/>
          <a:ext cx="706975" cy="492911"/>
        </a:xfrm>
        <a:prstGeom xmlns:a="http://schemas.openxmlformats.org/drawingml/2006/main" prst="rect">
          <a:avLst/>
        </a:prstGeom>
      </cdr:spPr>
      <cdr:txBody>
        <a:bodyPr xmlns:a="http://schemas.openxmlformats.org/drawingml/2006/main" vertOverflow="clip" wrap="square" rtlCol="1" anchor="ctr"/>
        <a:lstStyle xmlns:a="http://schemas.openxmlformats.org/drawingml/2006/main"/>
        <a:p xmlns:a="http://schemas.openxmlformats.org/drawingml/2006/main">
          <a:pPr algn="ctr" rtl="1"/>
          <a:r>
            <a:rPr lang="fa-IR" sz="1400">
              <a:cs typeface="B Jadid" pitchFamily="2" charset="-78"/>
            </a:rPr>
            <a:t>درصد</a:t>
          </a:r>
        </a:p>
      </cdr:txBody>
    </cdr:sp>
  </cdr:relSizeAnchor>
  <cdr:relSizeAnchor xmlns:cdr="http://schemas.openxmlformats.org/drawingml/2006/chartDrawing">
    <cdr:from>
      <cdr:x>0.77928</cdr:x>
      <cdr:y>0.04521</cdr:y>
    </cdr:from>
    <cdr:to>
      <cdr:x>0.91172</cdr:x>
      <cdr:y>0.12653</cdr:y>
    </cdr:to>
    <cdr:sp macro="" textlink="">
      <cdr:nvSpPr>
        <cdr:cNvPr id="3" name="TextBox 2"/>
        <cdr:cNvSpPr txBox="1"/>
      </cdr:nvSpPr>
      <cdr:spPr>
        <a:xfrm xmlns:a="http://schemas.openxmlformats.org/drawingml/2006/main">
          <a:off x="7260495" y="275204"/>
          <a:ext cx="1233941" cy="495015"/>
        </a:xfrm>
        <a:prstGeom xmlns:a="http://schemas.openxmlformats.org/drawingml/2006/main" prst="rect">
          <a:avLst/>
        </a:prstGeom>
        <a:ln xmlns:a="http://schemas.openxmlformats.org/drawingml/2006/main">
          <a:solidFill>
            <a:schemeClr val="bg2">
              <a:lumMod val="75000"/>
            </a:schemeClr>
          </a:solidFill>
        </a:ln>
      </cdr:spPr>
      <cdr:txBody>
        <a:bodyPr xmlns:a="http://schemas.openxmlformats.org/drawingml/2006/main" vertOverflow="clip" wrap="square" rtlCol="1" anchor="ctr"/>
        <a:lstStyle xmlns:a="http://schemas.openxmlformats.org/drawingml/2006/main"/>
        <a:p xmlns:a="http://schemas.openxmlformats.org/drawingml/2006/main">
          <a:pPr algn="r" rtl="1"/>
          <a:r>
            <a:rPr lang="fa-IR" sz="1800">
              <a:cs typeface="B Titr" pitchFamily="2" charset="-78"/>
            </a:rPr>
            <a:t>سال: </a:t>
          </a:r>
        </a:p>
      </cdr:txBody>
    </cdr:sp>
  </cdr:relSizeAnchor>
</c:userShapes>
</file>

<file path=xl/drawings/drawing12.xml><?xml version="1.0" encoding="utf-8"?>
<xdr:wsDr xmlns:xdr="http://schemas.openxmlformats.org/drawingml/2006/spreadsheetDrawing" xmlns:a="http://schemas.openxmlformats.org/drawingml/2006/main">
  <xdr:absoluteAnchor>
    <xdr:pos x="0" y="0"/>
    <xdr:ext cx="9305925" cy="6076950"/>
    <xdr:graphicFrame macro="">
      <xdr:nvGraphicFramePr>
        <xdr:cNvPr id="2" name="Chart 1">
          <a:extLst>
            <a:ext uri="{FF2B5EF4-FFF2-40B4-BE49-F238E27FC236}">
              <a16:creationId xmlns:a16="http://schemas.microsoft.com/office/drawing/2014/main" xmlns="" id="{00000000-0008-0000-08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3.xml><?xml version="1.0" encoding="utf-8"?>
<c:userShapes xmlns:c="http://schemas.openxmlformats.org/drawingml/2006/chart">
  <cdr:relSizeAnchor xmlns:cdr="http://schemas.openxmlformats.org/drawingml/2006/chartDrawing">
    <cdr:from>
      <cdr:x>0.02047</cdr:x>
      <cdr:y>0.0647</cdr:y>
    </cdr:from>
    <cdr:to>
      <cdr:x>0.10201</cdr:x>
      <cdr:y>0.14301</cdr:y>
    </cdr:to>
    <cdr:sp macro="" textlink="">
      <cdr:nvSpPr>
        <cdr:cNvPr id="2" name="TextBox 1"/>
        <cdr:cNvSpPr txBox="1"/>
      </cdr:nvSpPr>
      <cdr:spPr>
        <a:xfrm xmlns:a="http://schemas.openxmlformats.org/drawingml/2006/main">
          <a:off x="177488" y="407245"/>
          <a:ext cx="706975" cy="492911"/>
        </a:xfrm>
        <a:prstGeom xmlns:a="http://schemas.openxmlformats.org/drawingml/2006/main" prst="rect">
          <a:avLst/>
        </a:prstGeom>
      </cdr:spPr>
      <cdr:txBody>
        <a:bodyPr xmlns:a="http://schemas.openxmlformats.org/drawingml/2006/main" vertOverflow="clip" wrap="square" rtlCol="1" anchor="ctr"/>
        <a:lstStyle xmlns:a="http://schemas.openxmlformats.org/drawingml/2006/main"/>
        <a:p xmlns:a="http://schemas.openxmlformats.org/drawingml/2006/main">
          <a:pPr algn="ctr" rtl="1"/>
          <a:r>
            <a:rPr lang="fa-IR" sz="1400">
              <a:cs typeface="B Jadid" pitchFamily="2" charset="-78"/>
            </a:rPr>
            <a:t>درصد</a:t>
          </a:r>
        </a:p>
      </cdr:txBody>
    </cdr:sp>
  </cdr:relSizeAnchor>
  <cdr:relSizeAnchor xmlns:cdr="http://schemas.openxmlformats.org/drawingml/2006/chartDrawing">
    <cdr:from>
      <cdr:x>0.77276</cdr:x>
      <cdr:y>0.04521</cdr:y>
    </cdr:from>
    <cdr:to>
      <cdr:x>0.9052</cdr:x>
      <cdr:y>0.12653</cdr:y>
    </cdr:to>
    <cdr:sp macro="" textlink="">
      <cdr:nvSpPr>
        <cdr:cNvPr id="3" name="TextBox 2"/>
        <cdr:cNvSpPr txBox="1"/>
      </cdr:nvSpPr>
      <cdr:spPr>
        <a:xfrm xmlns:a="http://schemas.openxmlformats.org/drawingml/2006/main">
          <a:off x="7199831" y="283734"/>
          <a:ext cx="1233941" cy="510358"/>
        </a:xfrm>
        <a:prstGeom xmlns:a="http://schemas.openxmlformats.org/drawingml/2006/main" prst="rect">
          <a:avLst/>
        </a:prstGeom>
        <a:ln xmlns:a="http://schemas.openxmlformats.org/drawingml/2006/main">
          <a:solidFill>
            <a:schemeClr val="bg2">
              <a:lumMod val="75000"/>
            </a:schemeClr>
          </a:solidFill>
        </a:ln>
      </cdr:spPr>
      <cdr:txBody>
        <a:bodyPr xmlns:a="http://schemas.openxmlformats.org/drawingml/2006/main" vertOverflow="clip" wrap="square" rtlCol="1" anchor="ctr"/>
        <a:lstStyle xmlns:a="http://schemas.openxmlformats.org/drawingml/2006/main"/>
        <a:p xmlns:a="http://schemas.openxmlformats.org/drawingml/2006/main">
          <a:pPr algn="r" rtl="1"/>
          <a:r>
            <a:rPr lang="fa-IR" sz="1800">
              <a:cs typeface="B Titr" pitchFamily="2" charset="-78"/>
            </a:rPr>
            <a:t>سال: </a:t>
          </a:r>
        </a:p>
      </cdr:txBody>
    </cdr:sp>
  </cdr:relSizeAnchor>
</c:userShapes>
</file>

<file path=xl/drawings/drawing14.xml><?xml version="1.0" encoding="utf-8"?>
<xdr:wsDr xmlns:xdr="http://schemas.openxmlformats.org/drawingml/2006/spreadsheetDrawing" xmlns:a="http://schemas.openxmlformats.org/drawingml/2006/main">
  <xdr:absoluteAnchor>
    <xdr:pos x="0" y="0"/>
    <xdr:ext cx="9305925" cy="6076950"/>
    <xdr:graphicFrame macro="">
      <xdr:nvGraphicFramePr>
        <xdr:cNvPr id="2" name="Chart 1">
          <a:extLst>
            <a:ext uri="{FF2B5EF4-FFF2-40B4-BE49-F238E27FC236}">
              <a16:creationId xmlns:a16="http://schemas.microsoft.com/office/drawing/2014/main" xmlns="" id="{00000000-0008-0000-09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5.xml><?xml version="1.0" encoding="utf-8"?>
<c:userShapes xmlns:c="http://schemas.openxmlformats.org/drawingml/2006/chart">
  <cdr:relSizeAnchor xmlns:cdr="http://schemas.openxmlformats.org/drawingml/2006/chartDrawing">
    <cdr:from>
      <cdr:x>0.02047</cdr:x>
      <cdr:y>0.0647</cdr:y>
    </cdr:from>
    <cdr:to>
      <cdr:x>0.10201</cdr:x>
      <cdr:y>0.14301</cdr:y>
    </cdr:to>
    <cdr:sp macro="" textlink="">
      <cdr:nvSpPr>
        <cdr:cNvPr id="2" name="TextBox 1"/>
        <cdr:cNvSpPr txBox="1"/>
      </cdr:nvSpPr>
      <cdr:spPr>
        <a:xfrm xmlns:a="http://schemas.openxmlformats.org/drawingml/2006/main">
          <a:off x="177488" y="407245"/>
          <a:ext cx="706975" cy="492911"/>
        </a:xfrm>
        <a:prstGeom xmlns:a="http://schemas.openxmlformats.org/drawingml/2006/main" prst="rect">
          <a:avLst/>
        </a:prstGeom>
      </cdr:spPr>
      <cdr:txBody>
        <a:bodyPr xmlns:a="http://schemas.openxmlformats.org/drawingml/2006/main" vertOverflow="clip" wrap="square" rtlCol="1" anchor="ctr"/>
        <a:lstStyle xmlns:a="http://schemas.openxmlformats.org/drawingml/2006/main"/>
        <a:p xmlns:a="http://schemas.openxmlformats.org/drawingml/2006/main">
          <a:pPr algn="ctr" rtl="1"/>
          <a:r>
            <a:rPr lang="fa-IR" sz="1400">
              <a:cs typeface="B Jadid" pitchFamily="2" charset="-78"/>
            </a:rPr>
            <a:t>درصد</a:t>
          </a:r>
        </a:p>
      </cdr:txBody>
    </cdr:sp>
  </cdr:relSizeAnchor>
  <cdr:relSizeAnchor xmlns:cdr="http://schemas.openxmlformats.org/drawingml/2006/chartDrawing">
    <cdr:from>
      <cdr:x>0.76241</cdr:x>
      <cdr:y>0.04521</cdr:y>
    </cdr:from>
    <cdr:to>
      <cdr:x>0.89485</cdr:x>
      <cdr:y>0.12653</cdr:y>
    </cdr:to>
    <cdr:sp macro="" textlink="">
      <cdr:nvSpPr>
        <cdr:cNvPr id="3" name="TextBox 2"/>
        <cdr:cNvSpPr txBox="1"/>
      </cdr:nvSpPr>
      <cdr:spPr>
        <a:xfrm xmlns:a="http://schemas.openxmlformats.org/drawingml/2006/main">
          <a:off x="7103382" y="275204"/>
          <a:ext cx="1233941" cy="495015"/>
        </a:xfrm>
        <a:prstGeom xmlns:a="http://schemas.openxmlformats.org/drawingml/2006/main" prst="rect">
          <a:avLst/>
        </a:prstGeom>
        <a:ln xmlns:a="http://schemas.openxmlformats.org/drawingml/2006/main">
          <a:solidFill>
            <a:schemeClr val="bg2">
              <a:lumMod val="75000"/>
            </a:schemeClr>
          </a:solidFill>
        </a:ln>
      </cdr:spPr>
      <cdr:txBody>
        <a:bodyPr xmlns:a="http://schemas.openxmlformats.org/drawingml/2006/main" vertOverflow="clip" wrap="square" rtlCol="1" anchor="ctr"/>
        <a:lstStyle xmlns:a="http://schemas.openxmlformats.org/drawingml/2006/main"/>
        <a:p xmlns:a="http://schemas.openxmlformats.org/drawingml/2006/main">
          <a:pPr algn="r" rtl="1"/>
          <a:r>
            <a:rPr lang="fa-IR" sz="1800">
              <a:cs typeface="B Titr" pitchFamily="2" charset="-78"/>
            </a:rPr>
            <a:t>سال: </a:t>
          </a:r>
        </a:p>
      </cdr:txBody>
    </cdr:sp>
  </cdr:relSizeAnchor>
</c:userShapes>
</file>

<file path=xl/drawings/drawing16.xml><?xml version="1.0" encoding="utf-8"?>
<xdr:wsDr xmlns:xdr="http://schemas.openxmlformats.org/drawingml/2006/spreadsheetDrawing" xmlns:a="http://schemas.openxmlformats.org/drawingml/2006/main">
  <xdr:absoluteAnchor>
    <xdr:pos x="0" y="0"/>
    <xdr:ext cx="9305925" cy="6076950"/>
    <xdr:graphicFrame macro="">
      <xdr:nvGraphicFramePr>
        <xdr:cNvPr id="2" name="Chart 1">
          <a:extLst>
            <a:ext uri="{FF2B5EF4-FFF2-40B4-BE49-F238E27FC236}">
              <a16:creationId xmlns:a16="http://schemas.microsoft.com/office/drawing/2014/main" xmlns="" id="{00000000-0008-0000-0A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7.xml><?xml version="1.0" encoding="utf-8"?>
<c:userShapes xmlns:c="http://schemas.openxmlformats.org/drawingml/2006/chart">
  <cdr:relSizeAnchor xmlns:cdr="http://schemas.openxmlformats.org/drawingml/2006/chartDrawing">
    <cdr:from>
      <cdr:x>0.02047</cdr:x>
      <cdr:y>0.0647</cdr:y>
    </cdr:from>
    <cdr:to>
      <cdr:x>0.10201</cdr:x>
      <cdr:y>0.14301</cdr:y>
    </cdr:to>
    <cdr:sp macro="" textlink="">
      <cdr:nvSpPr>
        <cdr:cNvPr id="2" name="TextBox 1"/>
        <cdr:cNvSpPr txBox="1"/>
      </cdr:nvSpPr>
      <cdr:spPr>
        <a:xfrm xmlns:a="http://schemas.openxmlformats.org/drawingml/2006/main">
          <a:off x="177488" y="407245"/>
          <a:ext cx="706975" cy="492911"/>
        </a:xfrm>
        <a:prstGeom xmlns:a="http://schemas.openxmlformats.org/drawingml/2006/main" prst="rect">
          <a:avLst/>
        </a:prstGeom>
      </cdr:spPr>
      <cdr:txBody>
        <a:bodyPr xmlns:a="http://schemas.openxmlformats.org/drawingml/2006/main" vertOverflow="clip" wrap="square" rtlCol="1" anchor="ctr"/>
        <a:lstStyle xmlns:a="http://schemas.openxmlformats.org/drawingml/2006/main"/>
        <a:p xmlns:a="http://schemas.openxmlformats.org/drawingml/2006/main">
          <a:pPr algn="ctr" rtl="1"/>
          <a:r>
            <a:rPr lang="fa-IR" sz="1400">
              <a:cs typeface="B Jadid" pitchFamily="2" charset="-78"/>
            </a:rPr>
            <a:t>درصد</a:t>
          </a:r>
        </a:p>
      </cdr:txBody>
    </cdr:sp>
  </cdr:relSizeAnchor>
  <cdr:relSizeAnchor xmlns:cdr="http://schemas.openxmlformats.org/drawingml/2006/chartDrawing">
    <cdr:from>
      <cdr:x>0.76979</cdr:x>
      <cdr:y>0.04682</cdr:y>
    </cdr:from>
    <cdr:to>
      <cdr:x>0.90223</cdr:x>
      <cdr:y>0.12814</cdr:y>
    </cdr:to>
    <cdr:sp macro="" textlink="">
      <cdr:nvSpPr>
        <cdr:cNvPr id="3" name="TextBox 2"/>
        <cdr:cNvSpPr txBox="1"/>
      </cdr:nvSpPr>
      <cdr:spPr>
        <a:xfrm xmlns:a="http://schemas.openxmlformats.org/drawingml/2006/main">
          <a:off x="7172118" y="285024"/>
          <a:ext cx="1233941" cy="495015"/>
        </a:xfrm>
        <a:prstGeom xmlns:a="http://schemas.openxmlformats.org/drawingml/2006/main" prst="rect">
          <a:avLst/>
        </a:prstGeom>
        <a:ln xmlns:a="http://schemas.openxmlformats.org/drawingml/2006/main">
          <a:solidFill>
            <a:schemeClr val="bg2">
              <a:lumMod val="75000"/>
            </a:schemeClr>
          </a:solidFill>
        </a:ln>
      </cdr:spPr>
      <cdr:txBody>
        <a:bodyPr xmlns:a="http://schemas.openxmlformats.org/drawingml/2006/main" vertOverflow="clip" wrap="square" rtlCol="1" anchor="ctr"/>
        <a:lstStyle xmlns:a="http://schemas.openxmlformats.org/drawingml/2006/main"/>
        <a:p xmlns:a="http://schemas.openxmlformats.org/drawingml/2006/main">
          <a:pPr algn="r" rtl="1"/>
          <a:r>
            <a:rPr lang="fa-IR" sz="1800">
              <a:cs typeface="B Titr" pitchFamily="2" charset="-78"/>
            </a:rPr>
            <a:t>سال: </a:t>
          </a:r>
        </a:p>
      </cdr:txBody>
    </cdr:sp>
  </cdr:relSizeAnchor>
</c:userShapes>
</file>

<file path=xl/drawings/drawing18.xml><?xml version="1.0" encoding="utf-8"?>
<xdr:wsDr xmlns:xdr="http://schemas.openxmlformats.org/drawingml/2006/spreadsheetDrawing" xmlns:a="http://schemas.openxmlformats.org/drawingml/2006/main">
  <xdr:absoluteAnchor>
    <xdr:pos x="0" y="0"/>
    <xdr:ext cx="9305925" cy="6076950"/>
    <xdr:graphicFrame macro="">
      <xdr:nvGraphicFramePr>
        <xdr:cNvPr id="2" name="Chart 1">
          <a:extLst>
            <a:ext uri="{FF2B5EF4-FFF2-40B4-BE49-F238E27FC236}">
              <a16:creationId xmlns:a16="http://schemas.microsoft.com/office/drawing/2014/main" xmlns="" id="{00000000-0008-0000-0B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9.xml><?xml version="1.0" encoding="utf-8"?>
<c:userShapes xmlns:c="http://schemas.openxmlformats.org/drawingml/2006/chart">
  <cdr:relSizeAnchor xmlns:cdr="http://schemas.openxmlformats.org/drawingml/2006/chartDrawing">
    <cdr:from>
      <cdr:x>0.02047</cdr:x>
      <cdr:y>0.0647</cdr:y>
    </cdr:from>
    <cdr:to>
      <cdr:x>0.10201</cdr:x>
      <cdr:y>0.14301</cdr:y>
    </cdr:to>
    <cdr:sp macro="" textlink="">
      <cdr:nvSpPr>
        <cdr:cNvPr id="2" name="TextBox 1"/>
        <cdr:cNvSpPr txBox="1"/>
      </cdr:nvSpPr>
      <cdr:spPr>
        <a:xfrm xmlns:a="http://schemas.openxmlformats.org/drawingml/2006/main">
          <a:off x="177488" y="407245"/>
          <a:ext cx="706975" cy="492911"/>
        </a:xfrm>
        <a:prstGeom xmlns:a="http://schemas.openxmlformats.org/drawingml/2006/main" prst="rect">
          <a:avLst/>
        </a:prstGeom>
      </cdr:spPr>
      <cdr:txBody>
        <a:bodyPr xmlns:a="http://schemas.openxmlformats.org/drawingml/2006/main" vertOverflow="clip" wrap="square" rtlCol="1" anchor="ctr"/>
        <a:lstStyle xmlns:a="http://schemas.openxmlformats.org/drawingml/2006/main"/>
        <a:p xmlns:a="http://schemas.openxmlformats.org/drawingml/2006/main">
          <a:pPr algn="ctr" rtl="1"/>
          <a:r>
            <a:rPr lang="fa-IR" sz="1400">
              <a:cs typeface="B Jadid" pitchFamily="2" charset="-78"/>
            </a:rPr>
            <a:t>درصد</a:t>
          </a:r>
        </a:p>
      </cdr:txBody>
    </cdr:sp>
  </cdr:relSizeAnchor>
  <cdr:relSizeAnchor xmlns:cdr="http://schemas.openxmlformats.org/drawingml/2006/chartDrawing">
    <cdr:from>
      <cdr:x>0.77928</cdr:x>
      <cdr:y>0.04205</cdr:y>
    </cdr:from>
    <cdr:to>
      <cdr:x>0.91172</cdr:x>
      <cdr:y>0.12337</cdr:y>
    </cdr:to>
    <cdr:sp macro="" textlink="">
      <cdr:nvSpPr>
        <cdr:cNvPr id="3" name="TextBox 2"/>
        <cdr:cNvSpPr txBox="1"/>
      </cdr:nvSpPr>
      <cdr:spPr>
        <a:xfrm xmlns:a="http://schemas.openxmlformats.org/drawingml/2006/main">
          <a:off x="7260495" y="260933"/>
          <a:ext cx="1233941" cy="504671"/>
        </a:xfrm>
        <a:prstGeom xmlns:a="http://schemas.openxmlformats.org/drawingml/2006/main" prst="rect">
          <a:avLst/>
        </a:prstGeom>
        <a:ln xmlns:a="http://schemas.openxmlformats.org/drawingml/2006/main">
          <a:solidFill>
            <a:schemeClr val="bg2">
              <a:lumMod val="75000"/>
            </a:schemeClr>
          </a:solidFill>
        </a:ln>
      </cdr:spPr>
      <cdr:txBody>
        <a:bodyPr xmlns:a="http://schemas.openxmlformats.org/drawingml/2006/main" vertOverflow="clip" wrap="square" rtlCol="1" anchor="ctr"/>
        <a:lstStyle xmlns:a="http://schemas.openxmlformats.org/drawingml/2006/main"/>
        <a:p xmlns:a="http://schemas.openxmlformats.org/drawingml/2006/main">
          <a:pPr algn="r" rtl="1"/>
          <a:r>
            <a:rPr lang="fa-IR" sz="1800">
              <a:cs typeface="B Titr" pitchFamily="2" charset="-78"/>
            </a:rPr>
            <a:t>سال: </a:t>
          </a:r>
        </a:p>
      </cdr:txBody>
    </cdr:sp>
  </cdr:relSizeAnchor>
</c:userShapes>
</file>

<file path=xl/drawings/drawing2.xml><?xml version="1.0" encoding="utf-8"?>
<xdr:wsDr xmlns:xdr="http://schemas.openxmlformats.org/drawingml/2006/spreadsheetDrawing" xmlns:a="http://schemas.openxmlformats.org/drawingml/2006/main">
  <xdr:absoluteAnchor>
    <xdr:pos x="0" y="0"/>
    <xdr:ext cx="9286875" cy="6086475"/>
    <xdr:graphicFrame macro="">
      <xdr:nvGraphicFramePr>
        <xdr:cNvPr id="2" name="Chart 1">
          <a:extLst>
            <a:ext uri="{FF2B5EF4-FFF2-40B4-BE49-F238E27FC236}">
              <a16:creationId xmlns:a16="http://schemas.microsoft.com/office/drawing/2014/main" xmlns="" id="{00000000-0008-0000-03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0.xml><?xml version="1.0" encoding="utf-8"?>
<xdr:wsDr xmlns:xdr="http://schemas.openxmlformats.org/drawingml/2006/spreadsheetDrawing" xmlns:a="http://schemas.openxmlformats.org/drawingml/2006/main">
  <xdr:absoluteAnchor>
    <xdr:pos x="0" y="0"/>
    <xdr:ext cx="9305925" cy="6076950"/>
    <xdr:graphicFrame macro="">
      <xdr:nvGraphicFramePr>
        <xdr:cNvPr id="2" name="Chart 1">
          <a:extLst>
            <a:ext uri="{FF2B5EF4-FFF2-40B4-BE49-F238E27FC236}">
              <a16:creationId xmlns:a16="http://schemas.microsoft.com/office/drawing/2014/main" xmlns="" id="{00000000-0008-0000-0C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1.xml><?xml version="1.0" encoding="utf-8"?>
<c:userShapes xmlns:c="http://schemas.openxmlformats.org/drawingml/2006/chart">
  <cdr:relSizeAnchor xmlns:cdr="http://schemas.openxmlformats.org/drawingml/2006/chartDrawing">
    <cdr:from>
      <cdr:x>0.02047</cdr:x>
      <cdr:y>0.0647</cdr:y>
    </cdr:from>
    <cdr:to>
      <cdr:x>0.10201</cdr:x>
      <cdr:y>0.14301</cdr:y>
    </cdr:to>
    <cdr:sp macro="" textlink="">
      <cdr:nvSpPr>
        <cdr:cNvPr id="2" name="TextBox 1"/>
        <cdr:cNvSpPr txBox="1"/>
      </cdr:nvSpPr>
      <cdr:spPr>
        <a:xfrm xmlns:a="http://schemas.openxmlformats.org/drawingml/2006/main">
          <a:off x="177488" y="407245"/>
          <a:ext cx="706975" cy="492911"/>
        </a:xfrm>
        <a:prstGeom xmlns:a="http://schemas.openxmlformats.org/drawingml/2006/main" prst="rect">
          <a:avLst/>
        </a:prstGeom>
      </cdr:spPr>
      <cdr:txBody>
        <a:bodyPr xmlns:a="http://schemas.openxmlformats.org/drawingml/2006/main" vertOverflow="clip" wrap="square" rtlCol="1" anchor="ctr"/>
        <a:lstStyle xmlns:a="http://schemas.openxmlformats.org/drawingml/2006/main"/>
        <a:p xmlns:a="http://schemas.openxmlformats.org/drawingml/2006/main">
          <a:pPr algn="ctr" rtl="1"/>
          <a:r>
            <a:rPr lang="fa-IR" sz="1400">
              <a:cs typeface="B Jadid" pitchFamily="2" charset="-78"/>
            </a:rPr>
            <a:t>درصد</a:t>
          </a:r>
        </a:p>
      </cdr:txBody>
    </cdr:sp>
  </cdr:relSizeAnchor>
  <cdr:relSizeAnchor xmlns:cdr="http://schemas.openxmlformats.org/drawingml/2006/chartDrawing">
    <cdr:from>
      <cdr:x>0.79087</cdr:x>
      <cdr:y>0.04521</cdr:y>
    </cdr:from>
    <cdr:to>
      <cdr:x>0.92331</cdr:x>
      <cdr:y>0.12653</cdr:y>
    </cdr:to>
    <cdr:sp macro="" textlink="">
      <cdr:nvSpPr>
        <cdr:cNvPr id="3" name="TextBox 2"/>
        <cdr:cNvSpPr txBox="1"/>
      </cdr:nvSpPr>
      <cdr:spPr>
        <a:xfrm xmlns:a="http://schemas.openxmlformats.org/drawingml/2006/main">
          <a:off x="7368510" y="275204"/>
          <a:ext cx="1233941" cy="495015"/>
        </a:xfrm>
        <a:prstGeom xmlns:a="http://schemas.openxmlformats.org/drawingml/2006/main" prst="rect">
          <a:avLst/>
        </a:prstGeom>
        <a:ln xmlns:a="http://schemas.openxmlformats.org/drawingml/2006/main">
          <a:solidFill>
            <a:schemeClr val="bg2">
              <a:lumMod val="75000"/>
            </a:schemeClr>
          </a:solidFill>
        </a:ln>
      </cdr:spPr>
      <cdr:txBody>
        <a:bodyPr xmlns:a="http://schemas.openxmlformats.org/drawingml/2006/main" vertOverflow="clip" wrap="square" rtlCol="1" anchor="ctr"/>
        <a:lstStyle xmlns:a="http://schemas.openxmlformats.org/drawingml/2006/main"/>
        <a:p xmlns:a="http://schemas.openxmlformats.org/drawingml/2006/main">
          <a:pPr algn="r" rtl="1"/>
          <a:r>
            <a:rPr lang="fa-IR" sz="1800">
              <a:cs typeface="B Titr" pitchFamily="2" charset="-78"/>
            </a:rPr>
            <a:t>سال: </a:t>
          </a:r>
        </a:p>
      </cdr:txBody>
    </cdr:sp>
  </cdr:relSizeAnchor>
</c:userShapes>
</file>

<file path=xl/drawings/drawing22.xml><?xml version="1.0" encoding="utf-8"?>
<xdr:wsDr xmlns:xdr="http://schemas.openxmlformats.org/drawingml/2006/spreadsheetDrawing" xmlns:a="http://schemas.openxmlformats.org/drawingml/2006/main">
  <xdr:absoluteAnchor>
    <xdr:pos x="0" y="0"/>
    <xdr:ext cx="9305925" cy="6076950"/>
    <xdr:graphicFrame macro="">
      <xdr:nvGraphicFramePr>
        <xdr:cNvPr id="2" name="Chart 1">
          <a:extLst>
            <a:ext uri="{FF2B5EF4-FFF2-40B4-BE49-F238E27FC236}">
              <a16:creationId xmlns:a16="http://schemas.microsoft.com/office/drawing/2014/main" xmlns="" id="{00000000-0008-0000-0D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3.xml><?xml version="1.0" encoding="utf-8"?>
<c:userShapes xmlns:c="http://schemas.openxmlformats.org/drawingml/2006/chart">
  <cdr:relSizeAnchor xmlns:cdr="http://schemas.openxmlformats.org/drawingml/2006/chartDrawing">
    <cdr:from>
      <cdr:x>0.02047</cdr:x>
      <cdr:y>0.0647</cdr:y>
    </cdr:from>
    <cdr:to>
      <cdr:x>0.10201</cdr:x>
      <cdr:y>0.14301</cdr:y>
    </cdr:to>
    <cdr:sp macro="" textlink="">
      <cdr:nvSpPr>
        <cdr:cNvPr id="2" name="TextBox 1"/>
        <cdr:cNvSpPr txBox="1"/>
      </cdr:nvSpPr>
      <cdr:spPr>
        <a:xfrm xmlns:a="http://schemas.openxmlformats.org/drawingml/2006/main">
          <a:off x="177488" y="407245"/>
          <a:ext cx="706975" cy="492911"/>
        </a:xfrm>
        <a:prstGeom xmlns:a="http://schemas.openxmlformats.org/drawingml/2006/main" prst="rect">
          <a:avLst/>
        </a:prstGeom>
      </cdr:spPr>
      <cdr:txBody>
        <a:bodyPr xmlns:a="http://schemas.openxmlformats.org/drawingml/2006/main" vertOverflow="clip" wrap="square" rtlCol="1" anchor="ctr"/>
        <a:lstStyle xmlns:a="http://schemas.openxmlformats.org/drawingml/2006/main"/>
        <a:p xmlns:a="http://schemas.openxmlformats.org/drawingml/2006/main">
          <a:pPr algn="ctr" rtl="1"/>
          <a:r>
            <a:rPr lang="fa-IR" sz="1400">
              <a:cs typeface="B Jadid" pitchFamily="2" charset="-78"/>
            </a:rPr>
            <a:t>درصد</a:t>
          </a:r>
        </a:p>
      </cdr:txBody>
    </cdr:sp>
  </cdr:relSizeAnchor>
  <cdr:relSizeAnchor xmlns:cdr="http://schemas.openxmlformats.org/drawingml/2006/chartDrawing">
    <cdr:from>
      <cdr:x>0.79192</cdr:x>
      <cdr:y>0.04682</cdr:y>
    </cdr:from>
    <cdr:to>
      <cdr:x>0.92436</cdr:x>
      <cdr:y>0.12814</cdr:y>
    </cdr:to>
    <cdr:sp macro="" textlink="">
      <cdr:nvSpPr>
        <cdr:cNvPr id="3" name="TextBox 2"/>
        <cdr:cNvSpPr txBox="1"/>
      </cdr:nvSpPr>
      <cdr:spPr>
        <a:xfrm xmlns:a="http://schemas.openxmlformats.org/drawingml/2006/main">
          <a:off x="7378330" y="285023"/>
          <a:ext cx="1233941" cy="495015"/>
        </a:xfrm>
        <a:prstGeom xmlns:a="http://schemas.openxmlformats.org/drawingml/2006/main" prst="rect">
          <a:avLst/>
        </a:prstGeom>
        <a:ln xmlns:a="http://schemas.openxmlformats.org/drawingml/2006/main">
          <a:solidFill>
            <a:schemeClr val="bg2">
              <a:lumMod val="75000"/>
            </a:schemeClr>
          </a:solidFill>
        </a:ln>
      </cdr:spPr>
      <cdr:txBody>
        <a:bodyPr xmlns:a="http://schemas.openxmlformats.org/drawingml/2006/main" vertOverflow="clip" wrap="square" rtlCol="1" anchor="ctr"/>
        <a:lstStyle xmlns:a="http://schemas.openxmlformats.org/drawingml/2006/main"/>
        <a:p xmlns:a="http://schemas.openxmlformats.org/drawingml/2006/main">
          <a:pPr algn="r" rtl="1"/>
          <a:r>
            <a:rPr lang="fa-IR" sz="1800">
              <a:cs typeface="B Titr" pitchFamily="2" charset="-78"/>
            </a:rPr>
            <a:t>سال: </a:t>
          </a:r>
        </a:p>
      </cdr:txBody>
    </cdr:sp>
  </cdr:relSizeAnchor>
</c:userShapes>
</file>

<file path=xl/drawings/drawing24.xml><?xml version="1.0" encoding="utf-8"?>
<xdr:wsDr xmlns:xdr="http://schemas.openxmlformats.org/drawingml/2006/spreadsheetDrawing" xmlns:a="http://schemas.openxmlformats.org/drawingml/2006/main">
  <xdr:absoluteAnchor>
    <xdr:pos x="0" y="0"/>
    <xdr:ext cx="9305925" cy="6076950"/>
    <xdr:graphicFrame macro="">
      <xdr:nvGraphicFramePr>
        <xdr:cNvPr id="2" name="Chart 1">
          <a:extLst>
            <a:ext uri="{FF2B5EF4-FFF2-40B4-BE49-F238E27FC236}">
              <a16:creationId xmlns:a16="http://schemas.microsoft.com/office/drawing/2014/main" xmlns="" id="{00000000-0008-0000-0E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5.xml><?xml version="1.0" encoding="utf-8"?>
<c:userShapes xmlns:c="http://schemas.openxmlformats.org/drawingml/2006/chart">
  <cdr:relSizeAnchor xmlns:cdr="http://schemas.openxmlformats.org/drawingml/2006/chartDrawing">
    <cdr:from>
      <cdr:x>0.02047</cdr:x>
      <cdr:y>0.0647</cdr:y>
    </cdr:from>
    <cdr:to>
      <cdr:x>0.10201</cdr:x>
      <cdr:y>0.14301</cdr:y>
    </cdr:to>
    <cdr:sp macro="" textlink="">
      <cdr:nvSpPr>
        <cdr:cNvPr id="2" name="TextBox 1"/>
        <cdr:cNvSpPr txBox="1"/>
      </cdr:nvSpPr>
      <cdr:spPr>
        <a:xfrm xmlns:a="http://schemas.openxmlformats.org/drawingml/2006/main">
          <a:off x="177488" y="407245"/>
          <a:ext cx="706975" cy="492911"/>
        </a:xfrm>
        <a:prstGeom xmlns:a="http://schemas.openxmlformats.org/drawingml/2006/main" prst="rect">
          <a:avLst/>
        </a:prstGeom>
      </cdr:spPr>
      <cdr:txBody>
        <a:bodyPr xmlns:a="http://schemas.openxmlformats.org/drawingml/2006/main" vertOverflow="clip" wrap="square" rtlCol="1" anchor="ctr"/>
        <a:lstStyle xmlns:a="http://schemas.openxmlformats.org/drawingml/2006/main"/>
        <a:p xmlns:a="http://schemas.openxmlformats.org/drawingml/2006/main">
          <a:pPr algn="ctr" rtl="1"/>
          <a:r>
            <a:rPr lang="fa-IR" sz="1400">
              <a:cs typeface="B Jadid" pitchFamily="2" charset="-78"/>
            </a:rPr>
            <a:t>درصد</a:t>
          </a:r>
        </a:p>
      </cdr:txBody>
    </cdr:sp>
  </cdr:relSizeAnchor>
  <cdr:relSizeAnchor xmlns:cdr="http://schemas.openxmlformats.org/drawingml/2006/chartDrawing">
    <cdr:from>
      <cdr:x>0.78665</cdr:x>
      <cdr:y>0.04521</cdr:y>
    </cdr:from>
    <cdr:to>
      <cdr:x>0.91909</cdr:x>
      <cdr:y>0.12653</cdr:y>
    </cdr:to>
    <cdr:sp macro="" textlink="">
      <cdr:nvSpPr>
        <cdr:cNvPr id="3" name="TextBox 2"/>
        <cdr:cNvSpPr txBox="1"/>
      </cdr:nvSpPr>
      <cdr:spPr>
        <a:xfrm xmlns:a="http://schemas.openxmlformats.org/drawingml/2006/main">
          <a:off x="7329232" y="283236"/>
          <a:ext cx="1233941" cy="509461"/>
        </a:xfrm>
        <a:prstGeom xmlns:a="http://schemas.openxmlformats.org/drawingml/2006/main" prst="rect">
          <a:avLst/>
        </a:prstGeom>
        <a:ln xmlns:a="http://schemas.openxmlformats.org/drawingml/2006/main">
          <a:solidFill>
            <a:schemeClr val="bg2">
              <a:lumMod val="75000"/>
            </a:schemeClr>
          </a:solidFill>
        </a:ln>
      </cdr:spPr>
      <cdr:txBody>
        <a:bodyPr xmlns:a="http://schemas.openxmlformats.org/drawingml/2006/main" vertOverflow="clip" wrap="square" rtlCol="1" anchor="ctr"/>
        <a:lstStyle xmlns:a="http://schemas.openxmlformats.org/drawingml/2006/main"/>
        <a:p xmlns:a="http://schemas.openxmlformats.org/drawingml/2006/main">
          <a:pPr algn="r" rtl="1"/>
          <a:r>
            <a:rPr lang="fa-IR" sz="1800">
              <a:cs typeface="B Titr" pitchFamily="2" charset="-78"/>
            </a:rPr>
            <a:t>سال: </a:t>
          </a:r>
        </a:p>
      </cdr:txBody>
    </cdr:sp>
  </cdr:relSizeAnchor>
</c:userShapes>
</file>

<file path=xl/drawings/drawing26.xml><?xml version="1.0" encoding="utf-8"?>
<xdr:wsDr xmlns:xdr="http://schemas.openxmlformats.org/drawingml/2006/spreadsheetDrawing" xmlns:a="http://schemas.openxmlformats.org/drawingml/2006/main">
  <xdr:absoluteAnchor>
    <xdr:pos x="0" y="0"/>
    <xdr:ext cx="9305925" cy="6076950"/>
    <xdr:graphicFrame macro="">
      <xdr:nvGraphicFramePr>
        <xdr:cNvPr id="2" name="Chart 1">
          <a:extLst>
            <a:ext uri="{FF2B5EF4-FFF2-40B4-BE49-F238E27FC236}">
              <a16:creationId xmlns:a16="http://schemas.microsoft.com/office/drawing/2014/main" xmlns="" id="{00000000-0008-0000-0F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7.xml><?xml version="1.0" encoding="utf-8"?>
<c:userShapes xmlns:c="http://schemas.openxmlformats.org/drawingml/2006/chart">
  <cdr:relSizeAnchor xmlns:cdr="http://schemas.openxmlformats.org/drawingml/2006/chartDrawing">
    <cdr:from>
      <cdr:x>0.02047</cdr:x>
      <cdr:y>0.0647</cdr:y>
    </cdr:from>
    <cdr:to>
      <cdr:x>0.10201</cdr:x>
      <cdr:y>0.14301</cdr:y>
    </cdr:to>
    <cdr:sp macro="" textlink="">
      <cdr:nvSpPr>
        <cdr:cNvPr id="2" name="TextBox 1"/>
        <cdr:cNvSpPr txBox="1"/>
      </cdr:nvSpPr>
      <cdr:spPr>
        <a:xfrm xmlns:a="http://schemas.openxmlformats.org/drawingml/2006/main">
          <a:off x="177488" y="407245"/>
          <a:ext cx="706975" cy="492911"/>
        </a:xfrm>
        <a:prstGeom xmlns:a="http://schemas.openxmlformats.org/drawingml/2006/main" prst="rect">
          <a:avLst/>
        </a:prstGeom>
      </cdr:spPr>
      <cdr:txBody>
        <a:bodyPr xmlns:a="http://schemas.openxmlformats.org/drawingml/2006/main" vertOverflow="clip" wrap="square" rtlCol="1" anchor="ctr"/>
        <a:lstStyle xmlns:a="http://schemas.openxmlformats.org/drawingml/2006/main"/>
        <a:p xmlns:a="http://schemas.openxmlformats.org/drawingml/2006/main">
          <a:pPr algn="ctr" rtl="1"/>
          <a:r>
            <a:rPr lang="fa-IR" sz="1400">
              <a:cs typeface="B Jadid" pitchFamily="2" charset="-78"/>
            </a:rPr>
            <a:t>درصد</a:t>
          </a:r>
        </a:p>
      </cdr:txBody>
    </cdr:sp>
  </cdr:relSizeAnchor>
  <cdr:relSizeAnchor xmlns:cdr="http://schemas.openxmlformats.org/drawingml/2006/chartDrawing">
    <cdr:from>
      <cdr:x>0.79508</cdr:x>
      <cdr:y>0.04844</cdr:y>
    </cdr:from>
    <cdr:to>
      <cdr:x>0.92752</cdr:x>
      <cdr:y>0.12976</cdr:y>
    </cdr:to>
    <cdr:sp macro="" textlink="">
      <cdr:nvSpPr>
        <cdr:cNvPr id="3" name="TextBox 2"/>
        <cdr:cNvSpPr txBox="1"/>
      </cdr:nvSpPr>
      <cdr:spPr>
        <a:xfrm xmlns:a="http://schemas.openxmlformats.org/drawingml/2006/main">
          <a:off x="7407788" y="294843"/>
          <a:ext cx="1233941" cy="495015"/>
        </a:xfrm>
        <a:prstGeom xmlns:a="http://schemas.openxmlformats.org/drawingml/2006/main" prst="rect">
          <a:avLst/>
        </a:prstGeom>
        <a:ln xmlns:a="http://schemas.openxmlformats.org/drawingml/2006/main">
          <a:solidFill>
            <a:schemeClr val="bg2">
              <a:lumMod val="75000"/>
            </a:schemeClr>
          </a:solidFill>
        </a:ln>
      </cdr:spPr>
      <cdr:txBody>
        <a:bodyPr xmlns:a="http://schemas.openxmlformats.org/drawingml/2006/main" vertOverflow="clip" wrap="square" rtlCol="1" anchor="ctr"/>
        <a:lstStyle xmlns:a="http://schemas.openxmlformats.org/drawingml/2006/main"/>
        <a:p xmlns:a="http://schemas.openxmlformats.org/drawingml/2006/main">
          <a:pPr algn="r" rtl="1"/>
          <a:r>
            <a:rPr lang="fa-IR" sz="1800">
              <a:cs typeface="B Titr" pitchFamily="2" charset="-78"/>
            </a:rPr>
            <a:t>سال: </a:t>
          </a:r>
        </a:p>
      </cdr:txBody>
    </cdr:sp>
  </cdr:relSizeAnchor>
</c:userShapes>
</file>

<file path=xl/drawings/drawing28.xml><?xml version="1.0" encoding="utf-8"?>
<xdr:wsDr xmlns:xdr="http://schemas.openxmlformats.org/drawingml/2006/spreadsheetDrawing" xmlns:a="http://schemas.openxmlformats.org/drawingml/2006/main">
  <xdr:absoluteAnchor>
    <xdr:pos x="0" y="0"/>
    <xdr:ext cx="9305925" cy="6076950"/>
    <xdr:graphicFrame macro="">
      <xdr:nvGraphicFramePr>
        <xdr:cNvPr id="2" name="Chart 1">
          <a:extLst>
            <a:ext uri="{FF2B5EF4-FFF2-40B4-BE49-F238E27FC236}">
              <a16:creationId xmlns:a16="http://schemas.microsoft.com/office/drawing/2014/main" xmlns="" id="{00000000-0008-0000-10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9.xml><?xml version="1.0" encoding="utf-8"?>
<c:userShapes xmlns:c="http://schemas.openxmlformats.org/drawingml/2006/chart">
  <cdr:relSizeAnchor xmlns:cdr="http://schemas.openxmlformats.org/drawingml/2006/chartDrawing">
    <cdr:from>
      <cdr:x>0.02047</cdr:x>
      <cdr:y>0.0647</cdr:y>
    </cdr:from>
    <cdr:to>
      <cdr:x>0.10201</cdr:x>
      <cdr:y>0.14301</cdr:y>
    </cdr:to>
    <cdr:sp macro="" textlink="">
      <cdr:nvSpPr>
        <cdr:cNvPr id="2" name="TextBox 1"/>
        <cdr:cNvSpPr txBox="1"/>
      </cdr:nvSpPr>
      <cdr:spPr>
        <a:xfrm xmlns:a="http://schemas.openxmlformats.org/drawingml/2006/main">
          <a:off x="177488" y="407245"/>
          <a:ext cx="706975" cy="492911"/>
        </a:xfrm>
        <a:prstGeom xmlns:a="http://schemas.openxmlformats.org/drawingml/2006/main" prst="rect">
          <a:avLst/>
        </a:prstGeom>
      </cdr:spPr>
      <cdr:txBody>
        <a:bodyPr xmlns:a="http://schemas.openxmlformats.org/drawingml/2006/main" vertOverflow="clip" wrap="square" rtlCol="1" anchor="ctr"/>
        <a:lstStyle xmlns:a="http://schemas.openxmlformats.org/drawingml/2006/main"/>
        <a:p xmlns:a="http://schemas.openxmlformats.org/drawingml/2006/main">
          <a:pPr algn="ctr" rtl="1"/>
          <a:r>
            <a:rPr lang="fa-IR" sz="1400">
              <a:cs typeface="B Jadid" pitchFamily="2" charset="-78"/>
            </a:rPr>
            <a:t>درصد</a:t>
          </a:r>
        </a:p>
      </cdr:txBody>
    </cdr:sp>
  </cdr:relSizeAnchor>
  <cdr:relSizeAnchor xmlns:cdr="http://schemas.openxmlformats.org/drawingml/2006/chartDrawing">
    <cdr:from>
      <cdr:x>0.79192</cdr:x>
      <cdr:y>0.04521</cdr:y>
    </cdr:from>
    <cdr:to>
      <cdr:x>0.92436</cdr:x>
      <cdr:y>0.12653</cdr:y>
    </cdr:to>
    <cdr:sp macro="" textlink="">
      <cdr:nvSpPr>
        <cdr:cNvPr id="3" name="TextBox 2"/>
        <cdr:cNvSpPr txBox="1"/>
      </cdr:nvSpPr>
      <cdr:spPr>
        <a:xfrm xmlns:a="http://schemas.openxmlformats.org/drawingml/2006/main">
          <a:off x="7378330" y="283680"/>
          <a:ext cx="1233941" cy="510260"/>
        </a:xfrm>
        <a:prstGeom xmlns:a="http://schemas.openxmlformats.org/drawingml/2006/main" prst="rect">
          <a:avLst/>
        </a:prstGeom>
        <a:ln xmlns:a="http://schemas.openxmlformats.org/drawingml/2006/main">
          <a:solidFill>
            <a:schemeClr val="bg2">
              <a:lumMod val="75000"/>
            </a:schemeClr>
          </a:solidFill>
        </a:ln>
      </cdr:spPr>
      <cdr:txBody>
        <a:bodyPr xmlns:a="http://schemas.openxmlformats.org/drawingml/2006/main" vertOverflow="clip" wrap="square" rtlCol="1" anchor="ctr"/>
        <a:lstStyle xmlns:a="http://schemas.openxmlformats.org/drawingml/2006/main"/>
        <a:p xmlns:a="http://schemas.openxmlformats.org/drawingml/2006/main">
          <a:pPr algn="r" rtl="1"/>
          <a:r>
            <a:rPr lang="fa-IR" sz="1800">
              <a:cs typeface="B Titr" pitchFamily="2" charset="-78"/>
            </a:rPr>
            <a:t>سال: </a:t>
          </a:r>
        </a:p>
      </cdr:txBody>
    </cdr:sp>
  </cdr:relSizeAnchor>
</c:userShapes>
</file>

<file path=xl/drawings/drawing3.xml><?xml version="1.0" encoding="utf-8"?>
<c:userShapes xmlns:c="http://schemas.openxmlformats.org/drawingml/2006/chart">
  <cdr:relSizeAnchor xmlns:cdr="http://schemas.openxmlformats.org/drawingml/2006/chartDrawing">
    <cdr:from>
      <cdr:x>0.80457</cdr:x>
      <cdr:y>0.04521</cdr:y>
    </cdr:from>
    <cdr:to>
      <cdr:x>0.93701</cdr:x>
      <cdr:y>0.12653</cdr:y>
    </cdr:to>
    <cdr:sp macro="" textlink="">
      <cdr:nvSpPr>
        <cdr:cNvPr id="3" name="TextBox 2"/>
        <cdr:cNvSpPr txBox="1"/>
      </cdr:nvSpPr>
      <cdr:spPr>
        <a:xfrm xmlns:a="http://schemas.openxmlformats.org/drawingml/2006/main">
          <a:off x="7486667" y="284652"/>
          <a:ext cx="1232380" cy="511993"/>
        </a:xfrm>
        <a:prstGeom xmlns:a="http://schemas.openxmlformats.org/drawingml/2006/main" prst="rect">
          <a:avLst/>
        </a:prstGeom>
        <a:ln xmlns:a="http://schemas.openxmlformats.org/drawingml/2006/main">
          <a:solidFill>
            <a:schemeClr val="bg2">
              <a:lumMod val="75000"/>
            </a:schemeClr>
          </a:solidFill>
        </a:ln>
      </cdr:spPr>
      <cdr:txBody>
        <a:bodyPr xmlns:a="http://schemas.openxmlformats.org/drawingml/2006/main" vertOverflow="clip" wrap="square" rtlCol="1" anchor="ctr"/>
        <a:lstStyle xmlns:a="http://schemas.openxmlformats.org/drawingml/2006/main"/>
        <a:p xmlns:a="http://schemas.openxmlformats.org/drawingml/2006/main">
          <a:pPr algn="r" rtl="1"/>
          <a:r>
            <a:rPr lang="fa-IR" sz="1800">
              <a:cs typeface="B Titr" pitchFamily="2" charset="-78"/>
            </a:rPr>
            <a:t>سال: </a:t>
          </a:r>
        </a:p>
      </cdr:txBody>
    </cdr:sp>
  </cdr:relSizeAnchor>
  <cdr:relSizeAnchor xmlns:cdr="http://schemas.openxmlformats.org/drawingml/2006/chartDrawing">
    <cdr:from>
      <cdr:x>0.80457</cdr:x>
      <cdr:y>0.04521</cdr:y>
    </cdr:from>
    <cdr:to>
      <cdr:x>0.93701</cdr:x>
      <cdr:y>0.12653</cdr:y>
    </cdr:to>
    <cdr:sp macro="" textlink="">
      <cdr:nvSpPr>
        <cdr:cNvPr id="2" name="TextBox 2"/>
        <cdr:cNvSpPr txBox="1"/>
      </cdr:nvSpPr>
      <cdr:spPr>
        <a:xfrm xmlns:a="http://schemas.openxmlformats.org/drawingml/2006/main">
          <a:off x="7486667" y="284652"/>
          <a:ext cx="1232380" cy="511993"/>
        </a:xfrm>
        <a:prstGeom xmlns:a="http://schemas.openxmlformats.org/drawingml/2006/main" prst="rect">
          <a:avLst/>
        </a:prstGeom>
        <a:ln xmlns:a="http://schemas.openxmlformats.org/drawingml/2006/main">
          <a:solidFill>
            <a:schemeClr val="bg2">
              <a:lumMod val="75000"/>
            </a:schemeClr>
          </a:solidFill>
        </a:ln>
      </cdr:spPr>
      <cdr:txBody>
        <a:bodyPr xmlns:a="http://schemas.openxmlformats.org/drawingml/2006/main" vertOverflow="clip" wrap="square" rtlCol="1" anchor="ctr"/>
        <a:lstStyle xmlns:a="http://schemas.openxmlformats.org/drawingml/2006/main"/>
        <a:p xmlns:a="http://schemas.openxmlformats.org/drawingml/2006/main">
          <a:pPr algn="r" rtl="1"/>
          <a:r>
            <a:rPr lang="fa-IR" sz="1800">
              <a:cs typeface="B Titr" pitchFamily="2" charset="-78"/>
            </a:rPr>
            <a:t>سال: </a:t>
          </a:r>
        </a:p>
      </cdr:txBody>
    </cdr:sp>
  </cdr:relSizeAnchor>
</c:userShapes>
</file>

<file path=xl/drawings/drawing30.xml><?xml version="1.0" encoding="utf-8"?>
<xdr:wsDr xmlns:xdr="http://schemas.openxmlformats.org/drawingml/2006/spreadsheetDrawing" xmlns:a="http://schemas.openxmlformats.org/drawingml/2006/main">
  <xdr:absoluteAnchor>
    <xdr:pos x="0" y="0"/>
    <xdr:ext cx="9305925" cy="6076950"/>
    <xdr:graphicFrame macro="">
      <xdr:nvGraphicFramePr>
        <xdr:cNvPr id="2" name="Chart 1">
          <a:extLst>
            <a:ext uri="{FF2B5EF4-FFF2-40B4-BE49-F238E27FC236}">
              <a16:creationId xmlns:a16="http://schemas.microsoft.com/office/drawing/2014/main" xmlns="" id="{00000000-0008-0000-11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1.xml><?xml version="1.0" encoding="utf-8"?>
<c:userShapes xmlns:c="http://schemas.openxmlformats.org/drawingml/2006/chart">
  <cdr:relSizeAnchor xmlns:cdr="http://schemas.openxmlformats.org/drawingml/2006/chartDrawing">
    <cdr:from>
      <cdr:x>0.02047</cdr:x>
      <cdr:y>0.0647</cdr:y>
    </cdr:from>
    <cdr:to>
      <cdr:x>0.10201</cdr:x>
      <cdr:y>0.14301</cdr:y>
    </cdr:to>
    <cdr:sp macro="" textlink="">
      <cdr:nvSpPr>
        <cdr:cNvPr id="2" name="TextBox 1"/>
        <cdr:cNvSpPr txBox="1"/>
      </cdr:nvSpPr>
      <cdr:spPr>
        <a:xfrm xmlns:a="http://schemas.openxmlformats.org/drawingml/2006/main">
          <a:off x="177488" y="407245"/>
          <a:ext cx="706975" cy="492911"/>
        </a:xfrm>
        <a:prstGeom xmlns:a="http://schemas.openxmlformats.org/drawingml/2006/main" prst="rect">
          <a:avLst/>
        </a:prstGeom>
      </cdr:spPr>
      <cdr:txBody>
        <a:bodyPr xmlns:a="http://schemas.openxmlformats.org/drawingml/2006/main" vertOverflow="clip" wrap="square" rtlCol="1" anchor="ctr"/>
        <a:lstStyle xmlns:a="http://schemas.openxmlformats.org/drawingml/2006/main"/>
        <a:p xmlns:a="http://schemas.openxmlformats.org/drawingml/2006/main">
          <a:pPr algn="ctr" rtl="1"/>
          <a:r>
            <a:rPr lang="fa-IR" sz="1400">
              <a:cs typeface="B Jadid" pitchFamily="2" charset="-78"/>
            </a:rPr>
            <a:t>درصد</a:t>
          </a:r>
        </a:p>
      </cdr:txBody>
    </cdr:sp>
  </cdr:relSizeAnchor>
  <cdr:relSizeAnchor xmlns:cdr="http://schemas.openxmlformats.org/drawingml/2006/chartDrawing">
    <cdr:from>
      <cdr:x>0.79403</cdr:x>
      <cdr:y>0.04521</cdr:y>
    </cdr:from>
    <cdr:to>
      <cdr:x>0.92647</cdr:x>
      <cdr:y>0.12653</cdr:y>
    </cdr:to>
    <cdr:sp macro="" textlink="">
      <cdr:nvSpPr>
        <cdr:cNvPr id="3" name="TextBox 2"/>
        <cdr:cNvSpPr txBox="1"/>
      </cdr:nvSpPr>
      <cdr:spPr>
        <a:xfrm xmlns:a="http://schemas.openxmlformats.org/drawingml/2006/main">
          <a:off x="7397969" y="275204"/>
          <a:ext cx="1233941" cy="495015"/>
        </a:xfrm>
        <a:prstGeom xmlns:a="http://schemas.openxmlformats.org/drawingml/2006/main" prst="rect">
          <a:avLst/>
        </a:prstGeom>
        <a:ln xmlns:a="http://schemas.openxmlformats.org/drawingml/2006/main">
          <a:solidFill>
            <a:schemeClr val="bg2">
              <a:lumMod val="75000"/>
            </a:schemeClr>
          </a:solidFill>
        </a:ln>
      </cdr:spPr>
      <cdr:txBody>
        <a:bodyPr xmlns:a="http://schemas.openxmlformats.org/drawingml/2006/main" vertOverflow="clip" wrap="square" rtlCol="1" anchor="ctr"/>
        <a:lstStyle xmlns:a="http://schemas.openxmlformats.org/drawingml/2006/main"/>
        <a:p xmlns:a="http://schemas.openxmlformats.org/drawingml/2006/main">
          <a:pPr algn="r" rtl="1"/>
          <a:r>
            <a:rPr lang="fa-IR" sz="1800">
              <a:cs typeface="B Titr" pitchFamily="2" charset="-78"/>
            </a:rPr>
            <a:t>سال: </a:t>
          </a:r>
        </a:p>
      </cdr:txBody>
    </cdr:sp>
  </cdr:relSizeAnchor>
</c:userShapes>
</file>

<file path=xl/drawings/drawing32.xml><?xml version="1.0" encoding="utf-8"?>
<xdr:wsDr xmlns:xdr="http://schemas.openxmlformats.org/drawingml/2006/spreadsheetDrawing" xmlns:a="http://schemas.openxmlformats.org/drawingml/2006/main">
  <xdr:absoluteAnchor>
    <xdr:pos x="0" y="0"/>
    <xdr:ext cx="9305925" cy="6076950"/>
    <xdr:graphicFrame macro="">
      <xdr:nvGraphicFramePr>
        <xdr:cNvPr id="2" name="Chart 1">
          <a:extLst>
            <a:ext uri="{FF2B5EF4-FFF2-40B4-BE49-F238E27FC236}">
              <a16:creationId xmlns:a16="http://schemas.microsoft.com/office/drawing/2014/main" xmlns="" id="{00000000-0008-0000-12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3.xml><?xml version="1.0" encoding="utf-8"?>
<c:userShapes xmlns:c="http://schemas.openxmlformats.org/drawingml/2006/chart">
  <cdr:relSizeAnchor xmlns:cdr="http://schemas.openxmlformats.org/drawingml/2006/chartDrawing">
    <cdr:from>
      <cdr:x>0.02047</cdr:x>
      <cdr:y>0.0647</cdr:y>
    </cdr:from>
    <cdr:to>
      <cdr:x>0.10201</cdr:x>
      <cdr:y>0.14301</cdr:y>
    </cdr:to>
    <cdr:sp macro="" textlink="">
      <cdr:nvSpPr>
        <cdr:cNvPr id="2" name="TextBox 1"/>
        <cdr:cNvSpPr txBox="1"/>
      </cdr:nvSpPr>
      <cdr:spPr>
        <a:xfrm xmlns:a="http://schemas.openxmlformats.org/drawingml/2006/main">
          <a:off x="177488" y="407245"/>
          <a:ext cx="706975" cy="492911"/>
        </a:xfrm>
        <a:prstGeom xmlns:a="http://schemas.openxmlformats.org/drawingml/2006/main" prst="rect">
          <a:avLst/>
        </a:prstGeom>
      </cdr:spPr>
      <cdr:txBody>
        <a:bodyPr xmlns:a="http://schemas.openxmlformats.org/drawingml/2006/main" vertOverflow="clip" wrap="square" rtlCol="1" anchor="ctr"/>
        <a:lstStyle xmlns:a="http://schemas.openxmlformats.org/drawingml/2006/main"/>
        <a:p xmlns:a="http://schemas.openxmlformats.org/drawingml/2006/main">
          <a:pPr algn="ctr" rtl="1"/>
          <a:r>
            <a:rPr lang="fa-IR" sz="1400">
              <a:cs typeface="B Jadid" pitchFamily="2" charset="-78"/>
            </a:rPr>
            <a:t>درصد</a:t>
          </a:r>
        </a:p>
      </cdr:txBody>
    </cdr:sp>
  </cdr:relSizeAnchor>
  <cdr:relSizeAnchor xmlns:cdr="http://schemas.openxmlformats.org/drawingml/2006/chartDrawing">
    <cdr:from>
      <cdr:x>0.78665</cdr:x>
      <cdr:y>0.04362</cdr:y>
    </cdr:from>
    <cdr:to>
      <cdr:x>0.91909</cdr:x>
      <cdr:y>0.12494</cdr:y>
    </cdr:to>
    <cdr:sp macro="" textlink="">
      <cdr:nvSpPr>
        <cdr:cNvPr id="3" name="TextBox 2"/>
        <cdr:cNvSpPr txBox="1"/>
      </cdr:nvSpPr>
      <cdr:spPr>
        <a:xfrm xmlns:a="http://schemas.openxmlformats.org/drawingml/2006/main">
          <a:off x="7329232" y="269864"/>
          <a:ext cx="1233941" cy="503074"/>
        </a:xfrm>
        <a:prstGeom xmlns:a="http://schemas.openxmlformats.org/drawingml/2006/main" prst="rect">
          <a:avLst/>
        </a:prstGeom>
        <a:ln xmlns:a="http://schemas.openxmlformats.org/drawingml/2006/main">
          <a:solidFill>
            <a:schemeClr val="bg2">
              <a:lumMod val="75000"/>
            </a:schemeClr>
          </a:solidFill>
        </a:ln>
      </cdr:spPr>
      <cdr:txBody>
        <a:bodyPr xmlns:a="http://schemas.openxmlformats.org/drawingml/2006/main" vertOverflow="clip" wrap="square" rtlCol="1" anchor="ctr"/>
        <a:lstStyle xmlns:a="http://schemas.openxmlformats.org/drawingml/2006/main"/>
        <a:p xmlns:a="http://schemas.openxmlformats.org/drawingml/2006/main">
          <a:pPr algn="r" rtl="1"/>
          <a:r>
            <a:rPr lang="fa-IR" sz="1800">
              <a:cs typeface="B Titr" pitchFamily="2" charset="-78"/>
            </a:rPr>
            <a:t>سال: </a:t>
          </a:r>
        </a:p>
      </cdr:txBody>
    </cdr:sp>
  </cdr:relSizeAnchor>
</c:userShapes>
</file>

<file path=xl/drawings/drawing34.xml><?xml version="1.0" encoding="utf-8"?>
<xdr:wsDr xmlns:xdr="http://schemas.openxmlformats.org/drawingml/2006/spreadsheetDrawing" xmlns:a="http://schemas.openxmlformats.org/drawingml/2006/main">
  <xdr:absoluteAnchor>
    <xdr:pos x="0" y="0"/>
    <xdr:ext cx="9305925" cy="6076950"/>
    <xdr:graphicFrame macro="">
      <xdr:nvGraphicFramePr>
        <xdr:cNvPr id="2" name="Chart 1">
          <a:extLst>
            <a:ext uri="{FF2B5EF4-FFF2-40B4-BE49-F238E27FC236}">
              <a16:creationId xmlns:a16="http://schemas.microsoft.com/office/drawing/2014/main" xmlns="" id="{00000000-0008-0000-13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5.xml><?xml version="1.0" encoding="utf-8"?>
<c:userShapes xmlns:c="http://schemas.openxmlformats.org/drawingml/2006/chart">
  <cdr:relSizeAnchor xmlns:cdr="http://schemas.openxmlformats.org/drawingml/2006/chartDrawing">
    <cdr:from>
      <cdr:x>0.02047</cdr:x>
      <cdr:y>0.0647</cdr:y>
    </cdr:from>
    <cdr:to>
      <cdr:x>0.10201</cdr:x>
      <cdr:y>0.14301</cdr:y>
    </cdr:to>
    <cdr:sp macro="" textlink="">
      <cdr:nvSpPr>
        <cdr:cNvPr id="2" name="TextBox 1"/>
        <cdr:cNvSpPr txBox="1"/>
      </cdr:nvSpPr>
      <cdr:spPr>
        <a:xfrm xmlns:a="http://schemas.openxmlformats.org/drawingml/2006/main">
          <a:off x="177488" y="407245"/>
          <a:ext cx="706975" cy="492911"/>
        </a:xfrm>
        <a:prstGeom xmlns:a="http://schemas.openxmlformats.org/drawingml/2006/main" prst="rect">
          <a:avLst/>
        </a:prstGeom>
      </cdr:spPr>
      <cdr:txBody>
        <a:bodyPr xmlns:a="http://schemas.openxmlformats.org/drawingml/2006/main" vertOverflow="clip" wrap="square" rtlCol="1" anchor="ctr"/>
        <a:lstStyle xmlns:a="http://schemas.openxmlformats.org/drawingml/2006/main"/>
        <a:p xmlns:a="http://schemas.openxmlformats.org/drawingml/2006/main">
          <a:pPr algn="ctr" rtl="1"/>
          <a:r>
            <a:rPr lang="fa-IR" sz="1400">
              <a:cs typeface="B Jadid" pitchFamily="2" charset="-78"/>
            </a:rPr>
            <a:t>درصد</a:t>
          </a:r>
        </a:p>
      </cdr:txBody>
    </cdr:sp>
  </cdr:relSizeAnchor>
  <cdr:relSizeAnchor xmlns:cdr="http://schemas.openxmlformats.org/drawingml/2006/chartDrawing">
    <cdr:from>
      <cdr:x>0.78771</cdr:x>
      <cdr:y>0.04678</cdr:y>
    </cdr:from>
    <cdr:to>
      <cdr:x>0.92015</cdr:x>
      <cdr:y>0.1281</cdr:y>
    </cdr:to>
    <cdr:sp macro="" textlink="">
      <cdr:nvSpPr>
        <cdr:cNvPr id="3" name="TextBox 2"/>
        <cdr:cNvSpPr txBox="1"/>
      </cdr:nvSpPr>
      <cdr:spPr>
        <a:xfrm xmlns:a="http://schemas.openxmlformats.org/drawingml/2006/main">
          <a:off x="7339052" y="293055"/>
          <a:ext cx="1233941" cy="509461"/>
        </a:xfrm>
        <a:prstGeom xmlns:a="http://schemas.openxmlformats.org/drawingml/2006/main" prst="rect">
          <a:avLst/>
        </a:prstGeom>
        <a:ln xmlns:a="http://schemas.openxmlformats.org/drawingml/2006/main">
          <a:solidFill>
            <a:schemeClr val="bg2">
              <a:lumMod val="75000"/>
            </a:schemeClr>
          </a:solidFill>
        </a:ln>
      </cdr:spPr>
      <cdr:txBody>
        <a:bodyPr xmlns:a="http://schemas.openxmlformats.org/drawingml/2006/main" vertOverflow="clip" wrap="square" rtlCol="1" anchor="ctr"/>
        <a:lstStyle xmlns:a="http://schemas.openxmlformats.org/drawingml/2006/main"/>
        <a:p xmlns:a="http://schemas.openxmlformats.org/drawingml/2006/main">
          <a:pPr algn="r" rtl="1"/>
          <a:r>
            <a:rPr lang="fa-IR" sz="1800">
              <a:cs typeface="B Titr" pitchFamily="2" charset="-78"/>
            </a:rPr>
            <a:t>سال: </a:t>
          </a:r>
        </a:p>
      </cdr:txBody>
    </cdr:sp>
  </cdr:relSizeAnchor>
</c:userShapes>
</file>

<file path=xl/drawings/drawing36.xml><?xml version="1.0" encoding="utf-8"?>
<xdr:wsDr xmlns:xdr="http://schemas.openxmlformats.org/drawingml/2006/spreadsheetDrawing" xmlns:a="http://schemas.openxmlformats.org/drawingml/2006/main">
  <xdr:absoluteAnchor>
    <xdr:pos x="0" y="0"/>
    <xdr:ext cx="9306958" cy="6082229"/>
    <xdr:graphicFrame macro="">
      <xdr:nvGraphicFramePr>
        <xdr:cNvPr id="2" name="Chart 1">
          <a:extLst>
            <a:ext uri="{FF2B5EF4-FFF2-40B4-BE49-F238E27FC236}">
              <a16:creationId xmlns:a16="http://schemas.microsoft.com/office/drawing/2014/main" xmlns="" id="{00000000-0008-0000-1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7.xml><?xml version="1.0" encoding="utf-8"?>
<c:userShapes xmlns:c="http://schemas.openxmlformats.org/drawingml/2006/chart">
  <cdr:relSizeAnchor xmlns:cdr="http://schemas.openxmlformats.org/drawingml/2006/chartDrawing">
    <cdr:from>
      <cdr:x>0.02047</cdr:x>
      <cdr:y>0.0647</cdr:y>
    </cdr:from>
    <cdr:to>
      <cdr:x>0.10201</cdr:x>
      <cdr:y>0.14301</cdr:y>
    </cdr:to>
    <cdr:sp macro="" textlink="">
      <cdr:nvSpPr>
        <cdr:cNvPr id="2" name="TextBox 1"/>
        <cdr:cNvSpPr txBox="1"/>
      </cdr:nvSpPr>
      <cdr:spPr>
        <a:xfrm xmlns:a="http://schemas.openxmlformats.org/drawingml/2006/main">
          <a:off x="177488" y="407245"/>
          <a:ext cx="706975" cy="492911"/>
        </a:xfrm>
        <a:prstGeom xmlns:a="http://schemas.openxmlformats.org/drawingml/2006/main" prst="rect">
          <a:avLst/>
        </a:prstGeom>
      </cdr:spPr>
      <cdr:txBody>
        <a:bodyPr xmlns:a="http://schemas.openxmlformats.org/drawingml/2006/main" vertOverflow="clip" wrap="square" rtlCol="1" anchor="ctr"/>
        <a:lstStyle xmlns:a="http://schemas.openxmlformats.org/drawingml/2006/main"/>
        <a:p xmlns:a="http://schemas.openxmlformats.org/drawingml/2006/main">
          <a:pPr algn="ctr" rtl="1"/>
          <a:r>
            <a:rPr lang="fa-IR" sz="1400">
              <a:cs typeface="B Jadid" pitchFamily="2" charset="-78"/>
            </a:rPr>
            <a:t>درصد</a:t>
          </a:r>
        </a:p>
      </cdr:txBody>
    </cdr:sp>
  </cdr:relSizeAnchor>
  <cdr:relSizeAnchor xmlns:cdr="http://schemas.openxmlformats.org/drawingml/2006/chartDrawing">
    <cdr:from>
      <cdr:x>0.7856</cdr:x>
      <cdr:y>0.04198</cdr:y>
    </cdr:from>
    <cdr:to>
      <cdr:x>0.91804</cdr:x>
      <cdr:y>0.1233</cdr:y>
    </cdr:to>
    <cdr:sp macro="" textlink="">
      <cdr:nvSpPr>
        <cdr:cNvPr id="3" name="TextBox 2"/>
        <cdr:cNvSpPr txBox="1"/>
      </cdr:nvSpPr>
      <cdr:spPr>
        <a:xfrm xmlns:a="http://schemas.openxmlformats.org/drawingml/2006/main">
          <a:off x="7319413" y="255564"/>
          <a:ext cx="1233941" cy="495015"/>
        </a:xfrm>
        <a:prstGeom xmlns:a="http://schemas.openxmlformats.org/drawingml/2006/main" prst="rect">
          <a:avLst/>
        </a:prstGeom>
        <a:ln xmlns:a="http://schemas.openxmlformats.org/drawingml/2006/main">
          <a:solidFill>
            <a:schemeClr val="bg2">
              <a:lumMod val="75000"/>
            </a:schemeClr>
          </a:solidFill>
        </a:ln>
      </cdr:spPr>
      <cdr:txBody>
        <a:bodyPr xmlns:a="http://schemas.openxmlformats.org/drawingml/2006/main" vertOverflow="clip" wrap="square" rtlCol="1" anchor="ctr"/>
        <a:lstStyle xmlns:a="http://schemas.openxmlformats.org/drawingml/2006/main"/>
        <a:p xmlns:a="http://schemas.openxmlformats.org/drawingml/2006/main">
          <a:pPr algn="r" rtl="1"/>
          <a:r>
            <a:rPr lang="fa-IR" sz="1800">
              <a:cs typeface="B Titr" pitchFamily="2" charset="-78"/>
            </a:rPr>
            <a:t>سال: </a:t>
          </a:r>
        </a:p>
      </cdr:txBody>
    </cdr:sp>
  </cdr:relSizeAnchor>
</c:userShapes>
</file>

<file path=xl/drawings/drawing38.xml><?xml version="1.0" encoding="utf-8"?>
<xdr:wsDr xmlns:xdr="http://schemas.openxmlformats.org/drawingml/2006/spreadsheetDrawing" xmlns:a="http://schemas.openxmlformats.org/drawingml/2006/main">
  <xdr:absoluteAnchor>
    <xdr:pos x="0" y="0"/>
    <xdr:ext cx="9306958" cy="6082229"/>
    <xdr:graphicFrame macro="">
      <xdr:nvGraphicFramePr>
        <xdr:cNvPr id="2" name="Chart 1">
          <a:extLst>
            <a:ext uri="{FF2B5EF4-FFF2-40B4-BE49-F238E27FC236}">
              <a16:creationId xmlns:a16="http://schemas.microsoft.com/office/drawing/2014/main" xmlns="" id="{00000000-0008-0000-1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9.xml><?xml version="1.0" encoding="utf-8"?>
<c:userShapes xmlns:c="http://schemas.openxmlformats.org/drawingml/2006/chart">
  <cdr:relSizeAnchor xmlns:cdr="http://schemas.openxmlformats.org/drawingml/2006/chartDrawing">
    <cdr:from>
      <cdr:x>0.02047</cdr:x>
      <cdr:y>0.0647</cdr:y>
    </cdr:from>
    <cdr:to>
      <cdr:x>0.10201</cdr:x>
      <cdr:y>0.14301</cdr:y>
    </cdr:to>
    <cdr:sp macro="" textlink="">
      <cdr:nvSpPr>
        <cdr:cNvPr id="2" name="TextBox 1"/>
        <cdr:cNvSpPr txBox="1"/>
      </cdr:nvSpPr>
      <cdr:spPr>
        <a:xfrm xmlns:a="http://schemas.openxmlformats.org/drawingml/2006/main">
          <a:off x="177488" y="407245"/>
          <a:ext cx="706975" cy="492911"/>
        </a:xfrm>
        <a:prstGeom xmlns:a="http://schemas.openxmlformats.org/drawingml/2006/main" prst="rect">
          <a:avLst/>
        </a:prstGeom>
      </cdr:spPr>
      <cdr:txBody>
        <a:bodyPr xmlns:a="http://schemas.openxmlformats.org/drawingml/2006/main" vertOverflow="clip" wrap="square" rtlCol="1" anchor="ctr"/>
        <a:lstStyle xmlns:a="http://schemas.openxmlformats.org/drawingml/2006/main"/>
        <a:p xmlns:a="http://schemas.openxmlformats.org/drawingml/2006/main">
          <a:pPr algn="ctr" rtl="1"/>
          <a:r>
            <a:rPr lang="fa-IR" sz="1400">
              <a:cs typeface="B Jadid" pitchFamily="2" charset="-78"/>
            </a:rPr>
            <a:t>درصد</a:t>
          </a:r>
        </a:p>
      </cdr:txBody>
    </cdr:sp>
  </cdr:relSizeAnchor>
  <cdr:relSizeAnchor xmlns:cdr="http://schemas.openxmlformats.org/drawingml/2006/chartDrawing">
    <cdr:from>
      <cdr:x>0.79298</cdr:x>
      <cdr:y>0.0436</cdr:y>
    </cdr:from>
    <cdr:to>
      <cdr:x>0.92542</cdr:x>
      <cdr:y>0.12492</cdr:y>
    </cdr:to>
    <cdr:sp macro="" textlink="">
      <cdr:nvSpPr>
        <cdr:cNvPr id="3" name="TextBox 2"/>
        <cdr:cNvSpPr txBox="1"/>
      </cdr:nvSpPr>
      <cdr:spPr>
        <a:xfrm xmlns:a="http://schemas.openxmlformats.org/drawingml/2006/main">
          <a:off x="7388150" y="265385"/>
          <a:ext cx="1233941" cy="495015"/>
        </a:xfrm>
        <a:prstGeom xmlns:a="http://schemas.openxmlformats.org/drawingml/2006/main" prst="rect">
          <a:avLst/>
        </a:prstGeom>
        <a:ln xmlns:a="http://schemas.openxmlformats.org/drawingml/2006/main">
          <a:solidFill>
            <a:schemeClr val="bg2">
              <a:lumMod val="75000"/>
            </a:schemeClr>
          </a:solidFill>
        </a:ln>
      </cdr:spPr>
      <cdr:txBody>
        <a:bodyPr xmlns:a="http://schemas.openxmlformats.org/drawingml/2006/main" vertOverflow="clip" wrap="square" rtlCol="1" anchor="ctr"/>
        <a:lstStyle xmlns:a="http://schemas.openxmlformats.org/drawingml/2006/main"/>
        <a:p xmlns:a="http://schemas.openxmlformats.org/drawingml/2006/main">
          <a:pPr algn="r" rtl="1"/>
          <a:r>
            <a:rPr lang="fa-IR" sz="1800">
              <a:cs typeface="B Titr" pitchFamily="2" charset="-78"/>
            </a:rPr>
            <a:t>سال: </a:t>
          </a:r>
        </a:p>
      </cdr:txBody>
    </cdr:sp>
  </cdr:relSizeAnchor>
</c:userShapes>
</file>

<file path=xl/drawings/drawing4.xml><?xml version="1.0" encoding="utf-8"?>
<xdr:wsDr xmlns:xdr="http://schemas.openxmlformats.org/drawingml/2006/spreadsheetDrawing" xmlns:a="http://schemas.openxmlformats.org/drawingml/2006/main">
  <xdr:absoluteAnchor>
    <xdr:pos x="0" y="0"/>
    <xdr:ext cx="9305925" cy="6076950"/>
    <xdr:graphicFrame macro="">
      <xdr:nvGraphicFramePr>
        <xdr:cNvPr id="2" name="Chart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c:userShapes xmlns:c="http://schemas.openxmlformats.org/drawingml/2006/chart">
  <cdr:relSizeAnchor xmlns:cdr="http://schemas.openxmlformats.org/drawingml/2006/chartDrawing">
    <cdr:from>
      <cdr:x>0.02047</cdr:x>
      <cdr:y>0.0647</cdr:y>
    </cdr:from>
    <cdr:to>
      <cdr:x>0.10201</cdr:x>
      <cdr:y>0.14301</cdr:y>
    </cdr:to>
    <cdr:sp macro="" textlink="">
      <cdr:nvSpPr>
        <cdr:cNvPr id="2" name="TextBox 1"/>
        <cdr:cNvSpPr txBox="1"/>
      </cdr:nvSpPr>
      <cdr:spPr>
        <a:xfrm xmlns:a="http://schemas.openxmlformats.org/drawingml/2006/main">
          <a:off x="177488" y="407245"/>
          <a:ext cx="706975" cy="492911"/>
        </a:xfrm>
        <a:prstGeom xmlns:a="http://schemas.openxmlformats.org/drawingml/2006/main" prst="rect">
          <a:avLst/>
        </a:prstGeom>
      </cdr:spPr>
      <cdr:txBody>
        <a:bodyPr xmlns:a="http://schemas.openxmlformats.org/drawingml/2006/main" vertOverflow="clip" wrap="square" rtlCol="1" anchor="ctr"/>
        <a:lstStyle xmlns:a="http://schemas.openxmlformats.org/drawingml/2006/main"/>
        <a:p xmlns:a="http://schemas.openxmlformats.org/drawingml/2006/main">
          <a:pPr algn="ctr" rtl="1"/>
          <a:r>
            <a:rPr lang="fa-IR" sz="1400">
              <a:cs typeface="B Jadid" pitchFamily="2" charset="-78"/>
            </a:rPr>
            <a:t>درصد</a:t>
          </a:r>
        </a:p>
      </cdr:txBody>
    </cdr:sp>
  </cdr:relSizeAnchor>
  <cdr:relSizeAnchor xmlns:cdr="http://schemas.openxmlformats.org/drawingml/2006/chartDrawing">
    <cdr:from>
      <cdr:x>0.80457</cdr:x>
      <cdr:y>0.04521</cdr:y>
    </cdr:from>
    <cdr:to>
      <cdr:x>0.93701</cdr:x>
      <cdr:y>0.12653</cdr:y>
    </cdr:to>
    <cdr:sp macro="" textlink="">
      <cdr:nvSpPr>
        <cdr:cNvPr id="3" name="TextBox 2"/>
        <cdr:cNvSpPr txBox="1"/>
      </cdr:nvSpPr>
      <cdr:spPr>
        <a:xfrm xmlns:a="http://schemas.openxmlformats.org/drawingml/2006/main">
          <a:off x="7486667" y="284652"/>
          <a:ext cx="1232380" cy="511993"/>
        </a:xfrm>
        <a:prstGeom xmlns:a="http://schemas.openxmlformats.org/drawingml/2006/main" prst="rect">
          <a:avLst/>
        </a:prstGeom>
        <a:ln xmlns:a="http://schemas.openxmlformats.org/drawingml/2006/main">
          <a:solidFill>
            <a:schemeClr val="bg2">
              <a:lumMod val="75000"/>
            </a:schemeClr>
          </a:solidFill>
        </a:ln>
      </cdr:spPr>
      <cdr:txBody>
        <a:bodyPr xmlns:a="http://schemas.openxmlformats.org/drawingml/2006/main" vertOverflow="clip" wrap="square" rtlCol="1" anchor="ctr"/>
        <a:lstStyle xmlns:a="http://schemas.openxmlformats.org/drawingml/2006/main"/>
        <a:p xmlns:a="http://schemas.openxmlformats.org/drawingml/2006/main">
          <a:pPr algn="r" rtl="1"/>
          <a:r>
            <a:rPr lang="fa-IR" sz="1800">
              <a:cs typeface="B Titr" pitchFamily="2" charset="-78"/>
            </a:rPr>
            <a:t>سال: </a:t>
          </a:r>
        </a:p>
      </cdr:txBody>
    </cdr:sp>
  </cdr:relSizeAnchor>
  <cdr:relSizeAnchor xmlns:cdr="http://schemas.openxmlformats.org/drawingml/2006/chartDrawing">
    <cdr:from>
      <cdr:x>0.02047</cdr:x>
      <cdr:y>0.0647</cdr:y>
    </cdr:from>
    <cdr:to>
      <cdr:x>0.10201</cdr:x>
      <cdr:y>0.14301</cdr:y>
    </cdr:to>
    <cdr:sp macro="" textlink="">
      <cdr:nvSpPr>
        <cdr:cNvPr id="4" name="TextBox 1"/>
        <cdr:cNvSpPr txBox="1"/>
      </cdr:nvSpPr>
      <cdr:spPr>
        <a:xfrm xmlns:a="http://schemas.openxmlformats.org/drawingml/2006/main">
          <a:off x="177488" y="407245"/>
          <a:ext cx="706975" cy="492911"/>
        </a:xfrm>
        <a:prstGeom xmlns:a="http://schemas.openxmlformats.org/drawingml/2006/main" prst="rect">
          <a:avLst/>
        </a:prstGeom>
      </cdr:spPr>
      <cdr:txBody>
        <a:bodyPr xmlns:a="http://schemas.openxmlformats.org/drawingml/2006/main" vertOverflow="clip" wrap="square" rtlCol="1" anchor="ctr"/>
        <a:lstStyle xmlns:a="http://schemas.openxmlformats.org/drawingml/2006/main"/>
        <a:p xmlns:a="http://schemas.openxmlformats.org/drawingml/2006/main">
          <a:pPr algn="ctr" rtl="1"/>
          <a:r>
            <a:rPr lang="fa-IR" sz="1400">
              <a:cs typeface="B Jadid" pitchFamily="2" charset="-78"/>
            </a:rPr>
            <a:t>درصد</a:t>
          </a:r>
        </a:p>
      </cdr:txBody>
    </cdr:sp>
  </cdr:relSizeAnchor>
  <cdr:relSizeAnchor xmlns:cdr="http://schemas.openxmlformats.org/drawingml/2006/chartDrawing">
    <cdr:from>
      <cdr:x>0.80457</cdr:x>
      <cdr:y>0.04521</cdr:y>
    </cdr:from>
    <cdr:to>
      <cdr:x>0.93701</cdr:x>
      <cdr:y>0.12653</cdr:y>
    </cdr:to>
    <cdr:sp macro="" textlink="">
      <cdr:nvSpPr>
        <cdr:cNvPr id="5" name="TextBox 2"/>
        <cdr:cNvSpPr txBox="1"/>
      </cdr:nvSpPr>
      <cdr:spPr>
        <a:xfrm xmlns:a="http://schemas.openxmlformats.org/drawingml/2006/main">
          <a:off x="7486667" y="284652"/>
          <a:ext cx="1232380" cy="511993"/>
        </a:xfrm>
        <a:prstGeom xmlns:a="http://schemas.openxmlformats.org/drawingml/2006/main" prst="rect">
          <a:avLst/>
        </a:prstGeom>
        <a:ln xmlns:a="http://schemas.openxmlformats.org/drawingml/2006/main">
          <a:solidFill>
            <a:schemeClr val="bg2">
              <a:lumMod val="75000"/>
            </a:schemeClr>
          </a:solidFill>
        </a:ln>
      </cdr:spPr>
      <cdr:txBody>
        <a:bodyPr xmlns:a="http://schemas.openxmlformats.org/drawingml/2006/main" vertOverflow="clip" wrap="square" rtlCol="1" anchor="ctr"/>
        <a:lstStyle xmlns:a="http://schemas.openxmlformats.org/drawingml/2006/main"/>
        <a:p xmlns:a="http://schemas.openxmlformats.org/drawingml/2006/main">
          <a:pPr algn="r" rtl="1"/>
          <a:r>
            <a:rPr lang="fa-IR" sz="1800">
              <a:cs typeface="B Titr" pitchFamily="2" charset="-78"/>
            </a:rPr>
            <a:t>سال: </a:t>
          </a:r>
        </a:p>
      </cdr:txBody>
    </cdr:sp>
  </cdr:relSizeAnchor>
</c:userShapes>
</file>

<file path=xl/drawings/drawing6.xml><?xml version="1.0" encoding="utf-8"?>
<xdr:wsDr xmlns:xdr="http://schemas.openxmlformats.org/drawingml/2006/spreadsheetDrawing" xmlns:a="http://schemas.openxmlformats.org/drawingml/2006/main">
  <xdr:absoluteAnchor>
    <xdr:pos x="0" y="0"/>
    <xdr:ext cx="9305925" cy="6076950"/>
    <xdr:graphicFrame macro="">
      <xdr:nvGraphicFramePr>
        <xdr:cNvPr id="2" name="Chart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c:userShapes xmlns:c="http://schemas.openxmlformats.org/drawingml/2006/chart">
  <cdr:relSizeAnchor xmlns:cdr="http://schemas.openxmlformats.org/drawingml/2006/chartDrawing">
    <cdr:from>
      <cdr:x>0.01127</cdr:x>
      <cdr:y>0.03032</cdr:y>
    </cdr:from>
    <cdr:to>
      <cdr:x>0.09281</cdr:x>
      <cdr:y>0.10864</cdr:y>
    </cdr:to>
    <cdr:sp macro="" textlink="">
      <cdr:nvSpPr>
        <cdr:cNvPr id="2" name="TextBox 1"/>
        <cdr:cNvSpPr txBox="1"/>
      </cdr:nvSpPr>
      <cdr:spPr>
        <a:xfrm xmlns:a="http://schemas.openxmlformats.org/drawingml/2006/main">
          <a:off x="104994" y="184861"/>
          <a:ext cx="759706" cy="477378"/>
        </a:xfrm>
        <a:prstGeom xmlns:a="http://schemas.openxmlformats.org/drawingml/2006/main" prst="rect">
          <a:avLst/>
        </a:prstGeom>
      </cdr:spPr>
      <cdr:txBody>
        <a:bodyPr xmlns:a="http://schemas.openxmlformats.org/drawingml/2006/main" vertOverflow="clip" wrap="square" rtlCol="1" anchor="ctr"/>
        <a:lstStyle xmlns:a="http://schemas.openxmlformats.org/drawingml/2006/main"/>
        <a:p xmlns:a="http://schemas.openxmlformats.org/drawingml/2006/main">
          <a:pPr algn="ctr" rtl="1"/>
          <a:r>
            <a:rPr lang="fa-IR" sz="1400">
              <a:cs typeface="B Jadid" pitchFamily="2" charset="-78"/>
            </a:rPr>
            <a:t>درصد</a:t>
          </a:r>
        </a:p>
      </cdr:txBody>
    </cdr:sp>
  </cdr:relSizeAnchor>
  <cdr:relSizeAnchor xmlns:cdr="http://schemas.openxmlformats.org/drawingml/2006/chartDrawing">
    <cdr:from>
      <cdr:x>0.80457</cdr:x>
      <cdr:y>0.01396</cdr:y>
    </cdr:from>
    <cdr:to>
      <cdr:x>0.93701</cdr:x>
      <cdr:y>0.09528</cdr:y>
    </cdr:to>
    <cdr:sp macro="" textlink="">
      <cdr:nvSpPr>
        <cdr:cNvPr id="3" name="TextBox 2"/>
        <cdr:cNvSpPr txBox="1"/>
      </cdr:nvSpPr>
      <cdr:spPr>
        <a:xfrm xmlns:a="http://schemas.openxmlformats.org/drawingml/2006/main">
          <a:off x="7496165" y="85100"/>
          <a:ext cx="1233941" cy="495727"/>
        </a:xfrm>
        <a:prstGeom xmlns:a="http://schemas.openxmlformats.org/drawingml/2006/main" prst="rect">
          <a:avLst/>
        </a:prstGeom>
        <a:ln xmlns:a="http://schemas.openxmlformats.org/drawingml/2006/main">
          <a:solidFill>
            <a:schemeClr val="bg2">
              <a:lumMod val="75000"/>
            </a:schemeClr>
          </a:solidFill>
        </a:ln>
      </cdr:spPr>
      <cdr:txBody>
        <a:bodyPr xmlns:a="http://schemas.openxmlformats.org/drawingml/2006/main" vertOverflow="clip" wrap="square" rtlCol="1" anchor="ctr"/>
        <a:lstStyle xmlns:a="http://schemas.openxmlformats.org/drawingml/2006/main"/>
        <a:p xmlns:a="http://schemas.openxmlformats.org/drawingml/2006/main">
          <a:pPr algn="r" rtl="1"/>
          <a:r>
            <a:rPr lang="fa-IR" sz="1800">
              <a:cs typeface="B Titr" pitchFamily="2" charset="-78"/>
            </a:rPr>
            <a:t>سال: </a:t>
          </a:r>
        </a:p>
      </cdr:txBody>
    </cdr:sp>
  </cdr:relSizeAnchor>
</c:userShapes>
</file>

<file path=xl/drawings/drawing8.xml><?xml version="1.0" encoding="utf-8"?>
<xdr:wsDr xmlns:xdr="http://schemas.openxmlformats.org/drawingml/2006/spreadsheetDrawing" xmlns:a="http://schemas.openxmlformats.org/drawingml/2006/main">
  <xdr:absoluteAnchor>
    <xdr:pos x="0" y="0"/>
    <xdr:ext cx="9305925" cy="6076950"/>
    <xdr:graphicFrame macro="">
      <xdr:nvGraphicFramePr>
        <xdr:cNvPr id="2" name="Chart 1">
          <a:extLst>
            <a:ext uri="{FF2B5EF4-FFF2-40B4-BE49-F238E27FC236}">
              <a16:creationId xmlns:a16="http://schemas.microsoft.com/office/drawing/2014/main" xmlns=""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9.xml><?xml version="1.0" encoding="utf-8"?>
<c:userShapes xmlns:c="http://schemas.openxmlformats.org/drawingml/2006/chart">
  <cdr:relSizeAnchor xmlns:cdr="http://schemas.openxmlformats.org/drawingml/2006/chartDrawing">
    <cdr:from>
      <cdr:x>0.02047</cdr:x>
      <cdr:y>0.0647</cdr:y>
    </cdr:from>
    <cdr:to>
      <cdr:x>0.10201</cdr:x>
      <cdr:y>0.14301</cdr:y>
    </cdr:to>
    <cdr:sp macro="" textlink="">
      <cdr:nvSpPr>
        <cdr:cNvPr id="2" name="TextBox 1"/>
        <cdr:cNvSpPr txBox="1"/>
      </cdr:nvSpPr>
      <cdr:spPr>
        <a:xfrm xmlns:a="http://schemas.openxmlformats.org/drawingml/2006/main">
          <a:off x="177488" y="407245"/>
          <a:ext cx="706975" cy="492911"/>
        </a:xfrm>
        <a:prstGeom xmlns:a="http://schemas.openxmlformats.org/drawingml/2006/main" prst="rect">
          <a:avLst/>
        </a:prstGeom>
      </cdr:spPr>
      <cdr:txBody>
        <a:bodyPr xmlns:a="http://schemas.openxmlformats.org/drawingml/2006/main" vertOverflow="clip" wrap="square" rtlCol="1" anchor="ctr"/>
        <a:lstStyle xmlns:a="http://schemas.openxmlformats.org/drawingml/2006/main"/>
        <a:p xmlns:a="http://schemas.openxmlformats.org/drawingml/2006/main">
          <a:pPr algn="ctr" rtl="1"/>
          <a:r>
            <a:rPr lang="fa-IR" sz="1400">
              <a:cs typeface="B Jadid" pitchFamily="2" charset="-78"/>
            </a:rPr>
            <a:t>درصد</a:t>
          </a:r>
        </a:p>
      </cdr:txBody>
    </cdr:sp>
  </cdr:relSizeAnchor>
  <cdr:relSizeAnchor xmlns:cdr="http://schemas.openxmlformats.org/drawingml/2006/chartDrawing">
    <cdr:from>
      <cdr:x>0.78185</cdr:x>
      <cdr:y>0.04521</cdr:y>
    </cdr:from>
    <cdr:to>
      <cdr:x>0.91429</cdr:x>
      <cdr:y>0.12653</cdr:y>
    </cdr:to>
    <cdr:sp macro="" textlink="">
      <cdr:nvSpPr>
        <cdr:cNvPr id="3" name="TextBox 2"/>
        <cdr:cNvSpPr txBox="1"/>
      </cdr:nvSpPr>
      <cdr:spPr>
        <a:xfrm xmlns:a="http://schemas.openxmlformats.org/drawingml/2006/main">
          <a:off x="7284499" y="275204"/>
          <a:ext cx="1233941" cy="495015"/>
        </a:xfrm>
        <a:prstGeom xmlns:a="http://schemas.openxmlformats.org/drawingml/2006/main" prst="rect">
          <a:avLst/>
        </a:prstGeom>
        <a:ln xmlns:a="http://schemas.openxmlformats.org/drawingml/2006/main">
          <a:solidFill>
            <a:schemeClr val="bg2">
              <a:lumMod val="75000"/>
            </a:schemeClr>
          </a:solidFill>
        </a:ln>
      </cdr:spPr>
      <cdr:txBody>
        <a:bodyPr xmlns:a="http://schemas.openxmlformats.org/drawingml/2006/main" vertOverflow="clip" wrap="square" rtlCol="1" anchor="ctr"/>
        <a:lstStyle xmlns:a="http://schemas.openxmlformats.org/drawingml/2006/main"/>
        <a:p xmlns:a="http://schemas.openxmlformats.org/drawingml/2006/main">
          <a:pPr algn="r" rtl="1"/>
          <a:r>
            <a:rPr lang="fa-IR" sz="1800">
              <a:cs typeface="B Titr" pitchFamily="2" charset="-78"/>
            </a:rPr>
            <a:t>سال: </a:t>
          </a:r>
        </a:p>
      </cdr:txBody>
    </cdr:sp>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Q30"/>
  <sheetViews>
    <sheetView showGridLines="0" rightToLeft="1" tabSelected="1" workbookViewId="0">
      <selection sqref="A1:Q1"/>
    </sheetView>
  </sheetViews>
  <sheetFormatPr defaultRowHeight="15" x14ac:dyDescent="0.25"/>
  <cols>
    <col min="17" max="17" width="21.42578125" customWidth="1"/>
  </cols>
  <sheetData>
    <row r="1" spans="1:17" ht="91.5" customHeight="1" x14ac:dyDescent="0.25">
      <c r="A1" s="82" t="s">
        <v>243</v>
      </c>
      <c r="B1" s="83"/>
      <c r="C1" s="83"/>
      <c r="D1" s="83"/>
      <c r="E1" s="83"/>
      <c r="F1" s="83"/>
      <c r="G1" s="83"/>
      <c r="H1" s="83"/>
      <c r="I1" s="83"/>
      <c r="J1" s="83"/>
      <c r="K1" s="83"/>
      <c r="L1" s="83"/>
      <c r="M1" s="83"/>
      <c r="N1" s="83"/>
      <c r="O1" s="83"/>
      <c r="P1" s="83"/>
      <c r="Q1" s="84"/>
    </row>
    <row r="2" spans="1:17" ht="45.75" customHeight="1" x14ac:dyDescent="0.25">
      <c r="A2" s="85" t="s">
        <v>188</v>
      </c>
      <c r="B2" s="86"/>
      <c r="C2" s="86"/>
      <c r="D2" s="86"/>
      <c r="E2" s="86"/>
      <c r="F2" s="86"/>
      <c r="G2" s="86"/>
      <c r="H2" s="86"/>
      <c r="I2" s="86"/>
      <c r="J2" s="86"/>
      <c r="K2" s="86"/>
      <c r="L2" s="86"/>
      <c r="M2" s="86"/>
      <c r="N2" s="86"/>
      <c r="O2" s="86"/>
      <c r="P2" s="86"/>
      <c r="Q2" s="87"/>
    </row>
    <row r="3" spans="1:17" ht="96" customHeight="1" x14ac:dyDescent="0.25">
      <c r="A3" s="88" t="s">
        <v>205</v>
      </c>
      <c r="B3" s="89"/>
      <c r="C3" s="89"/>
      <c r="D3" s="89"/>
      <c r="E3" s="89"/>
      <c r="F3" s="89"/>
      <c r="G3" s="89"/>
      <c r="H3" s="89"/>
      <c r="I3" s="89"/>
      <c r="J3" s="89"/>
      <c r="K3" s="89"/>
      <c r="L3" s="89"/>
      <c r="M3" s="89"/>
      <c r="N3" s="89"/>
      <c r="O3" s="89"/>
      <c r="P3" s="89"/>
      <c r="Q3" s="90"/>
    </row>
    <row r="4" spans="1:17" ht="36" customHeight="1" x14ac:dyDescent="0.25">
      <c r="A4" s="67" t="s">
        <v>189</v>
      </c>
      <c r="B4" s="68"/>
      <c r="C4" s="68"/>
      <c r="D4" s="68"/>
      <c r="E4" s="68"/>
      <c r="F4" s="68"/>
      <c r="G4" s="68"/>
      <c r="H4" s="68"/>
      <c r="I4" s="68"/>
      <c r="J4" s="68"/>
      <c r="K4" s="68"/>
      <c r="L4" s="68"/>
      <c r="M4" s="68"/>
      <c r="N4" s="68"/>
      <c r="O4" s="68"/>
      <c r="P4" s="68"/>
      <c r="Q4" s="69"/>
    </row>
    <row r="5" spans="1:17" ht="46.5" customHeight="1" x14ac:dyDescent="0.25">
      <c r="A5" s="76" t="s">
        <v>221</v>
      </c>
      <c r="B5" s="77"/>
      <c r="C5" s="77"/>
      <c r="D5" s="77"/>
      <c r="E5" s="77"/>
      <c r="F5" s="77"/>
      <c r="G5" s="77"/>
      <c r="H5" s="77"/>
      <c r="I5" s="77"/>
      <c r="J5" s="77"/>
      <c r="K5" s="77"/>
      <c r="L5" s="77"/>
      <c r="M5" s="77"/>
      <c r="N5" s="77"/>
      <c r="O5" s="77"/>
      <c r="P5" s="77"/>
      <c r="Q5" s="78"/>
    </row>
    <row r="6" spans="1:17" ht="42.75" customHeight="1" x14ac:dyDescent="0.25">
      <c r="A6" s="76" t="s">
        <v>206</v>
      </c>
      <c r="B6" s="77"/>
      <c r="C6" s="77"/>
      <c r="D6" s="77"/>
      <c r="E6" s="77"/>
      <c r="F6" s="77"/>
      <c r="G6" s="77"/>
      <c r="H6" s="77"/>
      <c r="I6" s="77"/>
      <c r="J6" s="77"/>
      <c r="K6" s="77"/>
      <c r="L6" s="77"/>
      <c r="M6" s="77"/>
      <c r="N6" s="77"/>
      <c r="O6" s="77"/>
      <c r="P6" s="77"/>
      <c r="Q6" s="78"/>
    </row>
    <row r="7" spans="1:17" ht="45" customHeight="1" x14ac:dyDescent="0.25">
      <c r="A7" s="76" t="s">
        <v>222</v>
      </c>
      <c r="B7" s="77"/>
      <c r="C7" s="77"/>
      <c r="D7" s="77"/>
      <c r="E7" s="77"/>
      <c r="F7" s="77"/>
      <c r="G7" s="77"/>
      <c r="H7" s="77"/>
      <c r="I7" s="77"/>
      <c r="J7" s="77"/>
      <c r="K7" s="77"/>
      <c r="L7" s="77"/>
      <c r="M7" s="77"/>
      <c r="N7" s="77"/>
      <c r="O7" s="77"/>
      <c r="P7" s="77"/>
      <c r="Q7" s="78"/>
    </row>
    <row r="8" spans="1:17" ht="46.5" customHeight="1" x14ac:dyDescent="0.25">
      <c r="A8" s="76" t="s">
        <v>203</v>
      </c>
      <c r="B8" s="77"/>
      <c r="C8" s="77"/>
      <c r="D8" s="77"/>
      <c r="E8" s="77"/>
      <c r="F8" s="77"/>
      <c r="G8" s="77"/>
      <c r="H8" s="77"/>
      <c r="I8" s="77"/>
      <c r="J8" s="77"/>
      <c r="K8" s="77"/>
      <c r="L8" s="77"/>
      <c r="M8" s="77"/>
      <c r="N8" s="77"/>
      <c r="O8" s="77"/>
      <c r="P8" s="77"/>
      <c r="Q8" s="78"/>
    </row>
    <row r="9" spans="1:17" ht="78" customHeight="1" x14ac:dyDescent="0.25">
      <c r="A9" s="70" t="s">
        <v>223</v>
      </c>
      <c r="B9" s="71"/>
      <c r="C9" s="71"/>
      <c r="D9" s="71"/>
      <c r="E9" s="71"/>
      <c r="F9" s="71"/>
      <c r="G9" s="71"/>
      <c r="H9" s="71"/>
      <c r="I9" s="71"/>
      <c r="J9" s="71"/>
      <c r="K9" s="71"/>
      <c r="L9" s="71"/>
      <c r="M9" s="71"/>
      <c r="N9" s="71"/>
      <c r="O9" s="71"/>
      <c r="P9" s="71"/>
      <c r="Q9" s="72"/>
    </row>
    <row r="10" spans="1:17" ht="52.5" customHeight="1" x14ac:dyDescent="0.25">
      <c r="A10" s="70" t="s">
        <v>224</v>
      </c>
      <c r="B10" s="71"/>
      <c r="C10" s="71"/>
      <c r="D10" s="71"/>
      <c r="E10" s="71"/>
      <c r="F10" s="71"/>
      <c r="G10" s="71"/>
      <c r="H10" s="71"/>
      <c r="I10" s="71"/>
      <c r="J10" s="71"/>
      <c r="K10" s="71"/>
      <c r="L10" s="71"/>
      <c r="M10" s="71"/>
      <c r="N10" s="71"/>
      <c r="O10" s="71"/>
      <c r="P10" s="71"/>
      <c r="Q10" s="72"/>
    </row>
    <row r="11" spans="1:17" ht="50.25" customHeight="1" x14ac:dyDescent="0.25">
      <c r="A11" s="76" t="s">
        <v>204</v>
      </c>
      <c r="B11" s="77"/>
      <c r="C11" s="77"/>
      <c r="D11" s="77"/>
      <c r="E11" s="77"/>
      <c r="F11" s="77"/>
      <c r="G11" s="77"/>
      <c r="H11" s="77"/>
      <c r="I11" s="77"/>
      <c r="J11" s="77"/>
      <c r="K11" s="77"/>
      <c r="L11" s="77"/>
      <c r="M11" s="77"/>
      <c r="N11" s="77"/>
      <c r="O11" s="77"/>
      <c r="P11" s="77"/>
      <c r="Q11" s="78"/>
    </row>
    <row r="12" spans="1:17" ht="84" customHeight="1" x14ac:dyDescent="0.25">
      <c r="A12" s="70" t="s">
        <v>225</v>
      </c>
      <c r="B12" s="71"/>
      <c r="C12" s="71"/>
      <c r="D12" s="71"/>
      <c r="E12" s="71"/>
      <c r="F12" s="71"/>
      <c r="G12" s="71"/>
      <c r="H12" s="71"/>
      <c r="I12" s="71"/>
      <c r="J12" s="71"/>
      <c r="K12" s="71"/>
      <c r="L12" s="71"/>
      <c r="M12" s="71"/>
      <c r="N12" s="71"/>
      <c r="O12" s="71"/>
      <c r="P12" s="71"/>
      <c r="Q12" s="72"/>
    </row>
    <row r="13" spans="1:17" ht="39.75" customHeight="1" x14ac:dyDescent="0.25">
      <c r="A13" s="76" t="s">
        <v>213</v>
      </c>
      <c r="B13" s="77"/>
      <c r="C13" s="77"/>
      <c r="D13" s="77"/>
      <c r="E13" s="77"/>
      <c r="F13" s="77"/>
      <c r="G13" s="77"/>
      <c r="H13" s="77"/>
      <c r="I13" s="77"/>
      <c r="J13" s="77"/>
      <c r="K13" s="77"/>
      <c r="L13" s="77"/>
      <c r="M13" s="77"/>
      <c r="N13" s="77"/>
      <c r="O13" s="77"/>
      <c r="P13" s="77"/>
      <c r="Q13" s="78"/>
    </row>
    <row r="14" spans="1:17" ht="35.25" customHeight="1" x14ac:dyDescent="0.25">
      <c r="A14" s="76" t="s">
        <v>214</v>
      </c>
      <c r="B14" s="77"/>
      <c r="C14" s="77"/>
      <c r="D14" s="77"/>
      <c r="E14" s="77"/>
      <c r="F14" s="77"/>
      <c r="G14" s="77"/>
      <c r="H14" s="77"/>
      <c r="I14" s="77"/>
      <c r="J14" s="77"/>
      <c r="K14" s="77"/>
      <c r="L14" s="77"/>
      <c r="M14" s="77"/>
      <c r="N14" s="77"/>
      <c r="O14" s="77"/>
      <c r="P14" s="77"/>
      <c r="Q14" s="78"/>
    </row>
    <row r="15" spans="1:17" ht="38.25" customHeight="1" x14ac:dyDescent="0.25">
      <c r="A15" s="76" t="s">
        <v>215</v>
      </c>
      <c r="B15" s="77"/>
      <c r="C15" s="77"/>
      <c r="D15" s="77"/>
      <c r="E15" s="77"/>
      <c r="F15" s="77"/>
      <c r="G15" s="77"/>
      <c r="H15" s="77"/>
      <c r="I15" s="77"/>
      <c r="J15" s="77"/>
      <c r="K15" s="77"/>
      <c r="L15" s="77"/>
      <c r="M15" s="77"/>
      <c r="N15" s="77"/>
      <c r="O15" s="77"/>
      <c r="P15" s="77"/>
      <c r="Q15" s="78"/>
    </row>
    <row r="16" spans="1:17" ht="81.75" customHeight="1" x14ac:dyDescent="0.25">
      <c r="A16" s="70" t="s">
        <v>226</v>
      </c>
      <c r="B16" s="71"/>
      <c r="C16" s="71"/>
      <c r="D16" s="71"/>
      <c r="E16" s="71"/>
      <c r="F16" s="71"/>
      <c r="G16" s="71"/>
      <c r="H16" s="71"/>
      <c r="I16" s="71"/>
      <c r="J16" s="71"/>
      <c r="K16" s="71"/>
      <c r="L16" s="71"/>
      <c r="M16" s="71"/>
      <c r="N16" s="71"/>
      <c r="O16" s="71"/>
      <c r="P16" s="71"/>
      <c r="Q16" s="72"/>
    </row>
    <row r="17" spans="1:17" ht="55.5" customHeight="1" x14ac:dyDescent="0.25">
      <c r="A17" s="70" t="s">
        <v>227</v>
      </c>
      <c r="B17" s="71"/>
      <c r="C17" s="71"/>
      <c r="D17" s="71"/>
      <c r="E17" s="71"/>
      <c r="F17" s="71"/>
      <c r="G17" s="71"/>
      <c r="H17" s="71"/>
      <c r="I17" s="71"/>
      <c r="J17" s="71"/>
      <c r="K17" s="71"/>
      <c r="L17" s="71"/>
      <c r="M17" s="71"/>
      <c r="N17" s="71"/>
      <c r="O17" s="71"/>
      <c r="P17" s="71"/>
      <c r="Q17" s="72"/>
    </row>
    <row r="18" spans="1:17" ht="40.5" customHeight="1" x14ac:dyDescent="0.25">
      <c r="A18" s="76" t="s">
        <v>216</v>
      </c>
      <c r="B18" s="77"/>
      <c r="C18" s="77"/>
      <c r="D18" s="77"/>
      <c r="E18" s="77"/>
      <c r="F18" s="77"/>
      <c r="G18" s="77"/>
      <c r="H18" s="77"/>
      <c r="I18" s="77"/>
      <c r="J18" s="77"/>
      <c r="K18" s="77"/>
      <c r="L18" s="77"/>
      <c r="M18" s="77"/>
      <c r="N18" s="77"/>
      <c r="O18" s="77"/>
      <c r="P18" s="77"/>
      <c r="Q18" s="78"/>
    </row>
    <row r="19" spans="1:17" ht="64.5" customHeight="1" x14ac:dyDescent="0.25">
      <c r="A19" s="70" t="s">
        <v>217</v>
      </c>
      <c r="B19" s="71"/>
      <c r="C19" s="71"/>
      <c r="D19" s="71"/>
      <c r="E19" s="71"/>
      <c r="F19" s="71"/>
      <c r="G19" s="71"/>
      <c r="H19" s="71"/>
      <c r="I19" s="71"/>
      <c r="J19" s="71"/>
      <c r="K19" s="71"/>
      <c r="L19" s="71"/>
      <c r="M19" s="71"/>
      <c r="N19" s="71"/>
      <c r="O19" s="71"/>
      <c r="P19" s="71"/>
      <c r="Q19" s="72"/>
    </row>
    <row r="20" spans="1:17" ht="64.5" customHeight="1" x14ac:dyDescent="0.25">
      <c r="A20" s="70" t="s">
        <v>228</v>
      </c>
      <c r="B20" s="71"/>
      <c r="C20" s="71"/>
      <c r="D20" s="71"/>
      <c r="E20" s="71"/>
      <c r="F20" s="71"/>
      <c r="G20" s="71"/>
      <c r="H20" s="71"/>
      <c r="I20" s="71"/>
      <c r="J20" s="71"/>
      <c r="K20" s="71"/>
      <c r="L20" s="71"/>
      <c r="M20" s="71"/>
      <c r="N20" s="71"/>
      <c r="O20" s="71"/>
      <c r="P20" s="71"/>
      <c r="Q20" s="72"/>
    </row>
    <row r="21" spans="1:17" ht="49.5" customHeight="1" x14ac:dyDescent="0.25">
      <c r="A21" s="76" t="s">
        <v>229</v>
      </c>
      <c r="B21" s="77"/>
      <c r="C21" s="77"/>
      <c r="D21" s="77"/>
      <c r="E21" s="77"/>
      <c r="F21" s="77"/>
      <c r="G21" s="77"/>
      <c r="H21" s="77"/>
      <c r="I21" s="77"/>
      <c r="J21" s="77"/>
      <c r="K21" s="77"/>
      <c r="L21" s="77"/>
      <c r="M21" s="77"/>
      <c r="N21" s="77"/>
      <c r="O21" s="77"/>
      <c r="P21" s="77"/>
      <c r="Q21" s="78"/>
    </row>
    <row r="22" spans="1:17" ht="107.25" customHeight="1" x14ac:dyDescent="0.25">
      <c r="A22" s="64" t="s">
        <v>230</v>
      </c>
      <c r="B22" s="65"/>
      <c r="C22" s="65"/>
      <c r="D22" s="65"/>
      <c r="E22" s="65"/>
      <c r="F22" s="65"/>
      <c r="G22" s="65"/>
      <c r="H22" s="65"/>
      <c r="I22" s="65"/>
      <c r="J22" s="65"/>
      <c r="K22" s="65"/>
      <c r="L22" s="65"/>
      <c r="M22" s="65"/>
      <c r="N22" s="65"/>
      <c r="O22" s="65"/>
      <c r="P22" s="65"/>
      <c r="Q22" s="66"/>
    </row>
    <row r="23" spans="1:17" ht="130.5" customHeight="1" x14ac:dyDescent="0.25">
      <c r="A23" s="73" t="s">
        <v>220</v>
      </c>
      <c r="B23" s="74"/>
      <c r="C23" s="74"/>
      <c r="D23" s="74"/>
      <c r="E23" s="74"/>
      <c r="F23" s="74"/>
      <c r="G23" s="74"/>
      <c r="H23" s="74"/>
      <c r="I23" s="74"/>
      <c r="J23" s="74"/>
      <c r="K23" s="74"/>
      <c r="L23" s="74"/>
      <c r="M23" s="74"/>
      <c r="N23" s="74"/>
      <c r="O23" s="74"/>
      <c r="P23" s="74"/>
      <c r="Q23" s="75"/>
    </row>
    <row r="24" spans="1:17" ht="62.25" customHeight="1" x14ac:dyDescent="0.25">
      <c r="A24" s="73" t="s">
        <v>208</v>
      </c>
      <c r="B24" s="74"/>
      <c r="C24" s="74"/>
      <c r="D24" s="74"/>
      <c r="E24" s="74"/>
      <c r="F24" s="74"/>
      <c r="G24" s="74"/>
      <c r="H24" s="74"/>
      <c r="I24" s="74"/>
      <c r="J24" s="74"/>
      <c r="K24" s="74"/>
      <c r="L24" s="74"/>
      <c r="M24" s="74"/>
      <c r="N24" s="74"/>
      <c r="O24" s="74"/>
      <c r="P24" s="74"/>
      <c r="Q24" s="75"/>
    </row>
    <row r="25" spans="1:17" ht="46.5" customHeight="1" x14ac:dyDescent="0.25">
      <c r="A25" s="67" t="s">
        <v>218</v>
      </c>
      <c r="B25" s="68"/>
      <c r="C25" s="68"/>
      <c r="D25" s="68"/>
      <c r="E25" s="68"/>
      <c r="F25" s="68"/>
      <c r="G25" s="68"/>
      <c r="H25" s="68"/>
      <c r="I25" s="68"/>
      <c r="J25" s="68"/>
      <c r="K25" s="68"/>
      <c r="L25" s="68"/>
      <c r="M25" s="68"/>
      <c r="N25" s="68"/>
      <c r="O25" s="68"/>
      <c r="P25" s="68"/>
      <c r="Q25" s="69"/>
    </row>
    <row r="26" spans="1:17" ht="60.75" customHeight="1" x14ac:dyDescent="0.25">
      <c r="A26" s="70" t="s">
        <v>207</v>
      </c>
      <c r="B26" s="71"/>
      <c r="C26" s="71"/>
      <c r="D26" s="71"/>
      <c r="E26" s="71"/>
      <c r="F26" s="71"/>
      <c r="G26" s="71"/>
      <c r="H26" s="71"/>
      <c r="I26" s="71"/>
      <c r="J26" s="71"/>
      <c r="K26" s="71"/>
      <c r="L26" s="71"/>
      <c r="M26" s="71"/>
      <c r="N26" s="71"/>
      <c r="O26" s="71"/>
      <c r="P26" s="71"/>
      <c r="Q26" s="72"/>
    </row>
    <row r="27" spans="1:17" ht="45" customHeight="1" x14ac:dyDescent="0.25">
      <c r="A27" s="67" t="s">
        <v>219</v>
      </c>
      <c r="B27" s="68"/>
      <c r="C27" s="68"/>
      <c r="D27" s="68"/>
      <c r="E27" s="68"/>
      <c r="F27" s="68"/>
      <c r="G27" s="68"/>
      <c r="H27" s="68"/>
      <c r="I27" s="68"/>
      <c r="J27" s="68"/>
      <c r="K27" s="68"/>
      <c r="L27" s="68"/>
      <c r="M27" s="68"/>
      <c r="N27" s="68"/>
      <c r="O27" s="68"/>
      <c r="P27" s="68"/>
      <c r="Q27" s="69"/>
    </row>
    <row r="28" spans="1:17" ht="50.25" customHeight="1" x14ac:dyDescent="0.25">
      <c r="A28" s="70" t="s">
        <v>231</v>
      </c>
      <c r="B28" s="71"/>
      <c r="C28" s="71"/>
      <c r="D28" s="71"/>
      <c r="E28" s="71"/>
      <c r="F28" s="71"/>
      <c r="G28" s="71"/>
      <c r="H28" s="71"/>
      <c r="I28" s="71"/>
      <c r="J28" s="71"/>
      <c r="K28" s="71"/>
      <c r="L28" s="71"/>
      <c r="M28" s="71"/>
      <c r="N28" s="71"/>
      <c r="O28" s="71"/>
      <c r="P28" s="71"/>
      <c r="Q28" s="72"/>
    </row>
    <row r="29" spans="1:17" ht="40.5" customHeight="1" x14ac:dyDescent="0.25">
      <c r="A29" s="19"/>
      <c r="B29" s="20"/>
      <c r="C29" s="20"/>
      <c r="D29" s="20"/>
      <c r="E29" s="20"/>
      <c r="F29" s="20"/>
      <c r="G29" s="20"/>
      <c r="H29" s="20"/>
      <c r="I29" s="20"/>
      <c r="J29" s="20"/>
      <c r="K29" s="20"/>
      <c r="L29" s="20"/>
      <c r="M29" s="20"/>
      <c r="N29" s="20"/>
      <c r="O29" s="20"/>
      <c r="P29" s="20"/>
      <c r="Q29" s="21"/>
    </row>
    <row r="30" spans="1:17" ht="41.25" customHeight="1" thickBot="1" x14ac:dyDescent="0.3">
      <c r="A30" s="79"/>
      <c r="B30" s="80"/>
      <c r="C30" s="80"/>
      <c r="D30" s="80"/>
      <c r="E30" s="80"/>
      <c r="F30" s="80"/>
      <c r="G30" s="80"/>
      <c r="H30" s="80"/>
      <c r="I30" s="80"/>
      <c r="J30" s="80"/>
      <c r="K30" s="80"/>
      <c r="L30" s="80"/>
      <c r="M30" s="80"/>
      <c r="N30" s="80"/>
      <c r="O30" s="80"/>
      <c r="P30" s="80"/>
      <c r="Q30" s="81"/>
    </row>
  </sheetData>
  <sheetProtection password="CC17" sheet="1" objects="1" scenarios="1"/>
  <mergeCells count="29">
    <mergeCell ref="A30:Q30"/>
    <mergeCell ref="A1:Q1"/>
    <mergeCell ref="A2:Q2"/>
    <mergeCell ref="A5:Q5"/>
    <mergeCell ref="A4:Q4"/>
    <mergeCell ref="A3:Q3"/>
    <mergeCell ref="A12:Q12"/>
    <mergeCell ref="A13:Q13"/>
    <mergeCell ref="A14:Q14"/>
    <mergeCell ref="A15:Q15"/>
    <mergeCell ref="A6:Q6"/>
    <mergeCell ref="A7:Q7"/>
    <mergeCell ref="A8:Q8"/>
    <mergeCell ref="A9:Q9"/>
    <mergeCell ref="A10:Q10"/>
    <mergeCell ref="A11:Q11"/>
    <mergeCell ref="A21:Q21"/>
    <mergeCell ref="A16:Q16"/>
    <mergeCell ref="A17:Q17"/>
    <mergeCell ref="A18:Q18"/>
    <mergeCell ref="A19:Q19"/>
    <mergeCell ref="A20:Q20"/>
    <mergeCell ref="A22:Q22"/>
    <mergeCell ref="A25:Q25"/>
    <mergeCell ref="A26:Q26"/>
    <mergeCell ref="A27:Q27"/>
    <mergeCell ref="A28:Q28"/>
    <mergeCell ref="A23:Q23"/>
    <mergeCell ref="A24:Q24"/>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CR10"/>
  <sheetViews>
    <sheetView showGridLines="0" rightToLeft="1" workbookViewId="0">
      <pane xSplit="2" ySplit="10" topLeftCell="C11" activePane="bottomRight" state="frozen"/>
      <selection pane="topRight" activeCell="C1" sqref="C1"/>
      <selection pane="bottomLeft" activeCell="A11" sqref="A11"/>
      <selection pane="bottomRight" activeCell="E1" sqref="E1:I7"/>
    </sheetView>
  </sheetViews>
  <sheetFormatPr defaultColWidth="9" defaultRowHeight="24.95" customHeight="1" x14ac:dyDescent="0.25"/>
  <cols>
    <col min="1" max="1" width="7" style="23" customWidth="1"/>
    <col min="2" max="2" width="20.140625" style="23" customWidth="1"/>
    <col min="3" max="3" width="19" style="23" customWidth="1"/>
    <col min="4" max="4" width="20.5703125" style="23" customWidth="1"/>
    <col min="5" max="9" width="9" style="23"/>
    <col min="10" max="10" width="40.140625" style="23" customWidth="1"/>
    <col min="11" max="11" width="24.28515625" style="23" customWidth="1"/>
    <col min="12" max="12" width="21.7109375" style="23" customWidth="1"/>
    <col min="13" max="13" width="15.85546875" style="23" customWidth="1"/>
    <col min="14" max="14" width="9.140625" style="23" bestFit="1" customWidth="1"/>
    <col min="15" max="15" width="15.5703125" style="23" customWidth="1"/>
    <col min="16" max="16" width="15.5703125" style="24" customWidth="1"/>
    <col min="17" max="17" width="17.5703125" style="24" customWidth="1"/>
    <col min="18" max="18" width="19.85546875" style="23" customWidth="1"/>
    <col min="19" max="20" width="8.28515625" style="23" customWidth="1"/>
    <col min="21" max="21" width="24.140625" style="23" customWidth="1"/>
    <col min="22" max="22" width="15.28515625" style="23" customWidth="1"/>
    <col min="23" max="23" width="4.42578125" style="23" customWidth="1"/>
    <col min="24" max="24" width="5" style="23" customWidth="1"/>
    <col min="25" max="25" width="5.7109375" style="23" customWidth="1"/>
    <col min="26" max="26" width="4.42578125" style="23" customWidth="1"/>
    <col min="27" max="27" width="4.85546875" style="23" customWidth="1"/>
    <col min="28" max="28" width="5.7109375" style="23" customWidth="1"/>
    <col min="29" max="29" width="15.28515625" style="23" customWidth="1"/>
    <col min="30" max="31" width="4.5703125" style="23" customWidth="1"/>
    <col min="32" max="32" width="5.85546875" style="23" customWidth="1"/>
    <col min="33" max="33" width="5.42578125" style="23" customWidth="1"/>
    <col min="34" max="34" width="5" style="23" customWidth="1"/>
    <col min="35" max="35" width="6.140625" style="23" customWidth="1"/>
    <col min="36" max="36" width="15" style="23" customWidth="1"/>
    <col min="37" max="37" width="5.28515625" style="23" customWidth="1"/>
    <col min="38" max="38" width="4.85546875" style="23" customWidth="1"/>
    <col min="39" max="39" width="5.7109375" style="23" customWidth="1"/>
    <col min="40" max="40" width="5.140625" style="23" customWidth="1"/>
    <col min="41" max="41" width="5" style="23" customWidth="1"/>
    <col min="42" max="42" width="5.140625" style="23" customWidth="1"/>
    <col min="43" max="43" width="17.28515625" style="23" customWidth="1"/>
    <col min="44" max="45" width="5.28515625" style="23" customWidth="1"/>
    <col min="46" max="46" width="5.42578125" style="23" customWidth="1"/>
    <col min="47" max="47" width="5.28515625" style="23" customWidth="1"/>
    <col min="48" max="48" width="5.7109375" style="23" customWidth="1"/>
    <col min="49" max="49" width="6.28515625" style="23" customWidth="1"/>
    <col min="50" max="51" width="5.7109375" style="23" customWidth="1"/>
    <col min="52" max="52" width="6.85546875" style="23" customWidth="1"/>
    <col min="53" max="53" width="6.140625" style="23" customWidth="1"/>
    <col min="54" max="54" width="6.7109375" style="23" customWidth="1"/>
    <col min="55" max="55" width="19.5703125" style="25" customWidth="1"/>
    <col min="56" max="70" width="9" style="26" customWidth="1"/>
    <col min="71" max="77" width="9" style="26"/>
    <col min="78" max="78" width="7.28515625" style="26" bestFit="1" customWidth="1"/>
    <col min="79" max="80" width="9" style="26"/>
    <col min="81" max="81" width="9" style="26" customWidth="1"/>
    <col min="82" max="88" width="9" style="26"/>
    <col min="89" max="89" width="10.7109375" style="26" customWidth="1"/>
    <col min="90" max="90" width="38.28515625" style="41" customWidth="1"/>
    <col min="91" max="91" width="38.28515625" style="42" customWidth="1"/>
    <col min="92" max="92" width="60.85546875" style="61" customWidth="1"/>
    <col min="93" max="93" width="26.5703125" style="41" customWidth="1"/>
    <col min="94" max="94" width="20.28515625" style="42" customWidth="1"/>
    <col min="95" max="95" width="24.5703125" style="46" customWidth="1"/>
    <col min="96" max="96" width="19.7109375" style="23" customWidth="1"/>
    <col min="97" max="16384" width="9" style="27"/>
  </cols>
  <sheetData>
    <row r="1" spans="1:96" ht="34.5" customHeight="1" x14ac:dyDescent="0.25">
      <c r="A1" s="97" t="str">
        <f ca="1">CONCATENATE(INT((TODAY()-7385)/365.25)+1299,"/",MOD(IF(INT(MOD((TODAY()-7385)*100,36525)/100)&lt;186,INT(INT(MOD((TODAY()-7385)*100,36525)/100)/31),IF(MOD(INT((TODAY()-7385)/365.25),4)=0,INT((INT(MOD((TODAY()-7385)*100,36525)/100)-186)/30)+6,IF(INT(MOD((TODAY()-7385)*100,36525)/100)&lt;336,INT((INT(MOD((TODAY()-7385)*100,36525)/100)-186)/30)+6,INT((INT(MOD((TODAY()-7385)*100,36525)/100)-336)/29)+11))),12)+1,"/",IF(INT(MOD((TODAY()-7385)*100,36525)/100)&lt;186,MOD(INT(MOD((TODAY()-7385)*100,36525)/100),31)+1,IF(MOD(INT((TODAY()-7385)/365.25),4)=0,MOD(INT(MOD((TODAY()-7385)*100,36525)/100)-186,30)+1,IF(INT(MOD((TODAY()-7385)*100,36525)/100)&lt;336,MOD(INT(MOD((TODAY()-7385)*100,36525)/100)-186,30)+1,MOD(INT(MOD((TODAY()-7385)*100,36525)/100)-336,29)+1))))</f>
        <v>1402/10/20</v>
      </c>
      <c r="B1" s="98"/>
      <c r="C1" s="110">
        <f ca="1">NOW()</f>
        <v>45301.391581249998</v>
      </c>
      <c r="D1" s="111"/>
      <c r="E1" s="183" t="s">
        <v>74</v>
      </c>
      <c r="F1" s="184"/>
      <c r="G1" s="184"/>
      <c r="H1" s="184"/>
      <c r="I1" s="185"/>
      <c r="J1" s="62" t="s">
        <v>2</v>
      </c>
      <c r="K1" s="213" t="s">
        <v>75</v>
      </c>
      <c r="L1" s="216" t="s">
        <v>27</v>
      </c>
      <c r="M1" s="217"/>
      <c r="N1" s="217"/>
      <c r="O1" s="218"/>
      <c r="P1" s="216" t="s">
        <v>244</v>
      </c>
      <c r="Q1" s="217"/>
      <c r="R1" s="217"/>
      <c r="S1" s="217"/>
      <c r="T1" s="217"/>
      <c r="U1" s="218"/>
      <c r="V1" s="225" t="s">
        <v>65</v>
      </c>
      <c r="W1" s="226"/>
      <c r="X1" s="226"/>
      <c r="Y1" s="226"/>
      <c r="Z1" s="226"/>
      <c r="AA1" s="226"/>
      <c r="AB1" s="226"/>
      <c r="AC1" s="226"/>
      <c r="AD1" s="226"/>
      <c r="AE1" s="226"/>
      <c r="AF1" s="226"/>
      <c r="AG1" s="226"/>
      <c r="AH1" s="226"/>
      <c r="AI1" s="227"/>
      <c r="AJ1" s="225" t="s">
        <v>70</v>
      </c>
      <c r="AK1" s="226"/>
      <c r="AL1" s="226"/>
      <c r="AM1" s="226"/>
      <c r="AN1" s="226"/>
      <c r="AO1" s="226"/>
      <c r="AP1" s="226"/>
      <c r="AQ1" s="226"/>
      <c r="AR1" s="226"/>
      <c r="AS1" s="226"/>
      <c r="AT1" s="226"/>
      <c r="AU1" s="226"/>
      <c r="AV1" s="226"/>
      <c r="AW1" s="227"/>
      <c r="AX1" s="150" t="s">
        <v>73</v>
      </c>
      <c r="AY1" s="151"/>
      <c r="AZ1" s="151"/>
      <c r="BA1" s="151"/>
      <c r="BB1" s="152"/>
      <c r="BC1" s="209" t="s">
        <v>30</v>
      </c>
      <c r="BD1" s="194" t="s">
        <v>71</v>
      </c>
      <c r="BE1" s="195"/>
      <c r="BF1" s="195"/>
      <c r="BG1" s="195"/>
      <c r="BH1" s="195"/>
      <c r="BI1" s="195"/>
      <c r="BJ1" s="195"/>
      <c r="BK1" s="195"/>
      <c r="BL1" s="195"/>
      <c r="BM1" s="195"/>
      <c r="BN1" s="195"/>
      <c r="BO1" s="195"/>
      <c r="BP1" s="195"/>
      <c r="BQ1" s="195"/>
      <c r="BR1" s="195"/>
      <c r="BS1" s="195"/>
      <c r="BT1" s="195"/>
      <c r="BU1" s="195"/>
      <c r="BV1" s="195"/>
      <c r="BW1" s="195"/>
      <c r="BX1" s="195"/>
      <c r="BY1" s="195"/>
      <c r="BZ1" s="195"/>
      <c r="CA1" s="195"/>
      <c r="CB1" s="195"/>
      <c r="CC1" s="195"/>
      <c r="CD1" s="195"/>
      <c r="CE1" s="195"/>
      <c r="CF1" s="195"/>
      <c r="CG1" s="195"/>
      <c r="CH1" s="195"/>
      <c r="CI1" s="195"/>
      <c r="CJ1" s="195"/>
      <c r="CK1" s="196"/>
      <c r="CL1" s="63" t="s">
        <v>10</v>
      </c>
      <c r="CM1" s="178" t="s">
        <v>60</v>
      </c>
      <c r="CN1" s="178" t="s">
        <v>61</v>
      </c>
      <c r="CO1" s="93" t="s">
        <v>62</v>
      </c>
      <c r="CP1" s="178" t="s">
        <v>19</v>
      </c>
      <c r="CQ1" s="181" t="s">
        <v>184</v>
      </c>
      <c r="CR1" s="182"/>
    </row>
    <row r="2" spans="1:96" ht="24.95" customHeight="1" x14ac:dyDescent="0.25">
      <c r="A2" s="104" t="s">
        <v>243</v>
      </c>
      <c r="B2" s="105"/>
      <c r="C2" s="106" t="s">
        <v>245</v>
      </c>
      <c r="D2" s="107"/>
      <c r="E2" s="186"/>
      <c r="F2" s="187"/>
      <c r="G2" s="187"/>
      <c r="H2" s="187"/>
      <c r="I2" s="188"/>
      <c r="J2" s="22" t="s">
        <v>190</v>
      </c>
      <c r="K2" s="214"/>
      <c r="L2" s="219"/>
      <c r="M2" s="220"/>
      <c r="N2" s="220"/>
      <c r="O2" s="221"/>
      <c r="P2" s="222"/>
      <c r="Q2" s="223"/>
      <c r="R2" s="223"/>
      <c r="S2" s="223"/>
      <c r="T2" s="223"/>
      <c r="U2" s="224"/>
      <c r="V2" s="228" t="s">
        <v>67</v>
      </c>
      <c r="W2" s="231" t="s">
        <v>9</v>
      </c>
      <c r="X2" s="232"/>
      <c r="Y2" s="233"/>
      <c r="Z2" s="231" t="s">
        <v>29</v>
      </c>
      <c r="AA2" s="232"/>
      <c r="AB2" s="233"/>
      <c r="AC2" s="210" t="s">
        <v>66</v>
      </c>
      <c r="AD2" s="116" t="s">
        <v>9</v>
      </c>
      <c r="AE2" s="117"/>
      <c r="AF2" s="118"/>
      <c r="AG2" s="116" t="s">
        <v>29</v>
      </c>
      <c r="AH2" s="117"/>
      <c r="AI2" s="118"/>
      <c r="AJ2" s="135" t="s">
        <v>69</v>
      </c>
      <c r="AK2" s="138" t="s">
        <v>9</v>
      </c>
      <c r="AL2" s="139"/>
      <c r="AM2" s="140"/>
      <c r="AN2" s="138" t="s">
        <v>29</v>
      </c>
      <c r="AO2" s="139"/>
      <c r="AP2" s="140"/>
      <c r="AQ2" s="147" t="s">
        <v>68</v>
      </c>
      <c r="AR2" s="169" t="s">
        <v>9</v>
      </c>
      <c r="AS2" s="170"/>
      <c r="AT2" s="171"/>
      <c r="AU2" s="169" t="s">
        <v>29</v>
      </c>
      <c r="AV2" s="170"/>
      <c r="AW2" s="171"/>
      <c r="AX2" s="153"/>
      <c r="AY2" s="154"/>
      <c r="AZ2" s="154"/>
      <c r="BA2" s="154"/>
      <c r="BB2" s="155"/>
      <c r="BC2" s="102"/>
      <c r="BD2" s="197" t="s">
        <v>13</v>
      </c>
      <c r="BE2" s="198"/>
      <c r="BF2" s="198"/>
      <c r="BG2" s="198"/>
      <c r="BH2" s="198"/>
      <c r="BI2" s="199"/>
      <c r="BJ2" s="197" t="s">
        <v>35</v>
      </c>
      <c r="BK2" s="199"/>
      <c r="BL2" s="197" t="s">
        <v>38</v>
      </c>
      <c r="BM2" s="198"/>
      <c r="BN2" s="198"/>
      <c r="BO2" s="198"/>
      <c r="BP2" s="198"/>
      <c r="BQ2" s="198"/>
      <c r="BR2" s="199"/>
      <c r="BS2" s="197" t="s">
        <v>42</v>
      </c>
      <c r="BT2" s="198"/>
      <c r="BU2" s="198"/>
      <c r="BV2" s="198"/>
      <c r="BW2" s="198"/>
      <c r="BX2" s="199"/>
      <c r="BY2" s="197" t="s">
        <v>47</v>
      </c>
      <c r="BZ2" s="198"/>
      <c r="CA2" s="198"/>
      <c r="CB2" s="198"/>
      <c r="CC2" s="198"/>
      <c r="CD2" s="198"/>
      <c r="CE2" s="199"/>
      <c r="CF2" s="197" t="s">
        <v>53</v>
      </c>
      <c r="CG2" s="198"/>
      <c r="CH2" s="198"/>
      <c r="CI2" s="198"/>
      <c r="CJ2" s="199"/>
      <c r="CK2" s="206" t="s">
        <v>59</v>
      </c>
      <c r="CL2" s="91" t="s">
        <v>209</v>
      </c>
      <c r="CM2" s="178"/>
      <c r="CN2" s="178"/>
      <c r="CO2" s="94"/>
      <c r="CP2" s="178"/>
      <c r="CQ2" s="159" t="s">
        <v>72</v>
      </c>
      <c r="CR2" s="93" t="s">
        <v>63</v>
      </c>
    </row>
    <row r="3" spans="1:96" ht="24.95" customHeight="1" x14ac:dyDescent="0.25">
      <c r="A3" s="104"/>
      <c r="B3" s="105"/>
      <c r="C3" s="108"/>
      <c r="D3" s="109"/>
      <c r="E3" s="186"/>
      <c r="F3" s="187"/>
      <c r="G3" s="187"/>
      <c r="H3" s="187"/>
      <c r="I3" s="188"/>
      <c r="J3" s="22" t="s">
        <v>191</v>
      </c>
      <c r="K3" s="214"/>
      <c r="L3" s="219"/>
      <c r="M3" s="220"/>
      <c r="N3" s="220"/>
      <c r="O3" s="221"/>
      <c r="P3" s="163" t="s">
        <v>4</v>
      </c>
      <c r="Q3" s="166" t="s">
        <v>5</v>
      </c>
      <c r="R3" s="163" t="s">
        <v>28</v>
      </c>
      <c r="S3" s="163" t="s">
        <v>6</v>
      </c>
      <c r="T3" s="163" t="s">
        <v>7</v>
      </c>
      <c r="U3" s="163" t="s">
        <v>8</v>
      </c>
      <c r="V3" s="229"/>
      <c r="W3" s="234"/>
      <c r="X3" s="235"/>
      <c r="Y3" s="236"/>
      <c r="Z3" s="234"/>
      <c r="AA3" s="235"/>
      <c r="AB3" s="236"/>
      <c r="AC3" s="211"/>
      <c r="AD3" s="119"/>
      <c r="AE3" s="120"/>
      <c r="AF3" s="121"/>
      <c r="AG3" s="119"/>
      <c r="AH3" s="120"/>
      <c r="AI3" s="121"/>
      <c r="AJ3" s="136"/>
      <c r="AK3" s="141"/>
      <c r="AL3" s="142"/>
      <c r="AM3" s="143"/>
      <c r="AN3" s="141"/>
      <c r="AO3" s="142"/>
      <c r="AP3" s="143"/>
      <c r="AQ3" s="148"/>
      <c r="AR3" s="172"/>
      <c r="AS3" s="173"/>
      <c r="AT3" s="174"/>
      <c r="AU3" s="172"/>
      <c r="AV3" s="173"/>
      <c r="AW3" s="174"/>
      <c r="AX3" s="153"/>
      <c r="AY3" s="154"/>
      <c r="AZ3" s="154"/>
      <c r="BA3" s="154"/>
      <c r="BB3" s="155"/>
      <c r="BC3" s="102"/>
      <c r="BD3" s="200"/>
      <c r="BE3" s="201"/>
      <c r="BF3" s="201"/>
      <c r="BG3" s="201"/>
      <c r="BH3" s="201"/>
      <c r="BI3" s="202"/>
      <c r="BJ3" s="200"/>
      <c r="BK3" s="202"/>
      <c r="BL3" s="200"/>
      <c r="BM3" s="201"/>
      <c r="BN3" s="201"/>
      <c r="BO3" s="201"/>
      <c r="BP3" s="201"/>
      <c r="BQ3" s="201"/>
      <c r="BR3" s="202"/>
      <c r="BS3" s="200"/>
      <c r="BT3" s="201"/>
      <c r="BU3" s="201"/>
      <c r="BV3" s="201"/>
      <c r="BW3" s="201"/>
      <c r="BX3" s="202"/>
      <c r="BY3" s="200"/>
      <c r="BZ3" s="201"/>
      <c r="CA3" s="201"/>
      <c r="CB3" s="201"/>
      <c r="CC3" s="201"/>
      <c r="CD3" s="201"/>
      <c r="CE3" s="202"/>
      <c r="CF3" s="200"/>
      <c r="CG3" s="201"/>
      <c r="CH3" s="201"/>
      <c r="CI3" s="201"/>
      <c r="CJ3" s="202"/>
      <c r="CK3" s="207"/>
      <c r="CL3" s="92"/>
      <c r="CM3" s="178"/>
      <c r="CN3" s="178"/>
      <c r="CO3" s="95" t="s">
        <v>235</v>
      </c>
      <c r="CP3" s="178"/>
      <c r="CQ3" s="160"/>
      <c r="CR3" s="94"/>
    </row>
    <row r="4" spans="1:96" ht="24.95" customHeight="1" x14ac:dyDescent="0.25">
      <c r="A4" s="102" t="s">
        <v>0</v>
      </c>
      <c r="B4" s="99" t="s">
        <v>64</v>
      </c>
      <c r="C4" s="99" t="s">
        <v>241</v>
      </c>
      <c r="D4" s="99" t="s">
        <v>242</v>
      </c>
      <c r="E4" s="186"/>
      <c r="F4" s="187"/>
      <c r="G4" s="187"/>
      <c r="H4" s="187"/>
      <c r="I4" s="188"/>
      <c r="J4" s="22" t="s">
        <v>239</v>
      </c>
      <c r="K4" s="214"/>
      <c r="L4" s="219"/>
      <c r="M4" s="220"/>
      <c r="N4" s="220"/>
      <c r="O4" s="221"/>
      <c r="P4" s="164"/>
      <c r="Q4" s="167"/>
      <c r="R4" s="164"/>
      <c r="S4" s="164"/>
      <c r="T4" s="164"/>
      <c r="U4" s="165"/>
      <c r="V4" s="229"/>
      <c r="W4" s="234"/>
      <c r="X4" s="235"/>
      <c r="Y4" s="236"/>
      <c r="Z4" s="234"/>
      <c r="AA4" s="235"/>
      <c r="AB4" s="236"/>
      <c r="AC4" s="211"/>
      <c r="AD4" s="119"/>
      <c r="AE4" s="120"/>
      <c r="AF4" s="121"/>
      <c r="AG4" s="119"/>
      <c r="AH4" s="120"/>
      <c r="AI4" s="121"/>
      <c r="AJ4" s="136"/>
      <c r="AK4" s="141"/>
      <c r="AL4" s="142"/>
      <c r="AM4" s="143"/>
      <c r="AN4" s="141"/>
      <c r="AO4" s="142"/>
      <c r="AP4" s="143"/>
      <c r="AQ4" s="148"/>
      <c r="AR4" s="172"/>
      <c r="AS4" s="173"/>
      <c r="AT4" s="174"/>
      <c r="AU4" s="172"/>
      <c r="AV4" s="173"/>
      <c r="AW4" s="174"/>
      <c r="AX4" s="153"/>
      <c r="AY4" s="154"/>
      <c r="AZ4" s="154"/>
      <c r="BA4" s="154"/>
      <c r="BB4" s="155"/>
      <c r="BC4" s="102"/>
      <c r="BD4" s="200"/>
      <c r="BE4" s="201"/>
      <c r="BF4" s="201"/>
      <c r="BG4" s="201"/>
      <c r="BH4" s="201"/>
      <c r="BI4" s="202"/>
      <c r="BJ4" s="200"/>
      <c r="BK4" s="202"/>
      <c r="BL4" s="200"/>
      <c r="BM4" s="201"/>
      <c r="BN4" s="201"/>
      <c r="BO4" s="201"/>
      <c r="BP4" s="201"/>
      <c r="BQ4" s="201"/>
      <c r="BR4" s="202"/>
      <c r="BS4" s="200"/>
      <c r="BT4" s="201"/>
      <c r="BU4" s="201"/>
      <c r="BV4" s="201"/>
      <c r="BW4" s="201"/>
      <c r="BX4" s="202"/>
      <c r="BY4" s="200"/>
      <c r="BZ4" s="201"/>
      <c r="CA4" s="201"/>
      <c r="CB4" s="201"/>
      <c r="CC4" s="201"/>
      <c r="CD4" s="201"/>
      <c r="CE4" s="202"/>
      <c r="CF4" s="200"/>
      <c r="CG4" s="201"/>
      <c r="CH4" s="201"/>
      <c r="CI4" s="201"/>
      <c r="CJ4" s="202"/>
      <c r="CK4" s="207"/>
      <c r="CL4" s="39" t="s">
        <v>210</v>
      </c>
      <c r="CM4" s="178"/>
      <c r="CN4" s="178"/>
      <c r="CO4" s="96"/>
      <c r="CP4" s="178"/>
      <c r="CQ4" s="160"/>
      <c r="CR4" s="94"/>
    </row>
    <row r="5" spans="1:96" ht="24.95" customHeight="1" x14ac:dyDescent="0.25">
      <c r="A5" s="102"/>
      <c r="B5" s="100"/>
      <c r="C5" s="100"/>
      <c r="D5" s="100"/>
      <c r="E5" s="186"/>
      <c r="F5" s="187"/>
      <c r="G5" s="187"/>
      <c r="H5" s="187"/>
      <c r="I5" s="188"/>
      <c r="J5" s="22" t="s">
        <v>240</v>
      </c>
      <c r="K5" s="214"/>
      <c r="L5" s="219"/>
      <c r="M5" s="220"/>
      <c r="N5" s="220"/>
      <c r="O5" s="221"/>
      <c r="P5" s="164"/>
      <c r="Q5" s="167"/>
      <c r="R5" s="164"/>
      <c r="S5" s="164"/>
      <c r="T5" s="165"/>
      <c r="U5" s="22" t="s">
        <v>196</v>
      </c>
      <c r="V5" s="229"/>
      <c r="W5" s="234"/>
      <c r="X5" s="235"/>
      <c r="Y5" s="236"/>
      <c r="Z5" s="234"/>
      <c r="AA5" s="235"/>
      <c r="AB5" s="236"/>
      <c r="AC5" s="211"/>
      <c r="AD5" s="119"/>
      <c r="AE5" s="120"/>
      <c r="AF5" s="121"/>
      <c r="AG5" s="119"/>
      <c r="AH5" s="120"/>
      <c r="AI5" s="121"/>
      <c r="AJ5" s="136"/>
      <c r="AK5" s="141"/>
      <c r="AL5" s="142"/>
      <c r="AM5" s="143"/>
      <c r="AN5" s="141"/>
      <c r="AO5" s="142"/>
      <c r="AP5" s="143"/>
      <c r="AQ5" s="148"/>
      <c r="AR5" s="172"/>
      <c r="AS5" s="173"/>
      <c r="AT5" s="174"/>
      <c r="AU5" s="172"/>
      <c r="AV5" s="173"/>
      <c r="AW5" s="174"/>
      <c r="AX5" s="153"/>
      <c r="AY5" s="154"/>
      <c r="AZ5" s="154"/>
      <c r="BA5" s="154"/>
      <c r="BB5" s="155"/>
      <c r="BC5" s="102"/>
      <c r="BD5" s="200"/>
      <c r="BE5" s="201"/>
      <c r="BF5" s="201"/>
      <c r="BG5" s="201"/>
      <c r="BH5" s="201"/>
      <c r="BI5" s="202"/>
      <c r="BJ5" s="200"/>
      <c r="BK5" s="202"/>
      <c r="BL5" s="200"/>
      <c r="BM5" s="201"/>
      <c r="BN5" s="201"/>
      <c r="BO5" s="201"/>
      <c r="BP5" s="201"/>
      <c r="BQ5" s="201"/>
      <c r="BR5" s="202"/>
      <c r="BS5" s="200"/>
      <c r="BT5" s="201"/>
      <c r="BU5" s="201"/>
      <c r="BV5" s="201"/>
      <c r="BW5" s="201"/>
      <c r="BX5" s="202"/>
      <c r="BY5" s="200"/>
      <c r="BZ5" s="201"/>
      <c r="CA5" s="201"/>
      <c r="CB5" s="201"/>
      <c r="CC5" s="201"/>
      <c r="CD5" s="201"/>
      <c r="CE5" s="202"/>
      <c r="CF5" s="200"/>
      <c r="CG5" s="201"/>
      <c r="CH5" s="201"/>
      <c r="CI5" s="201"/>
      <c r="CJ5" s="202"/>
      <c r="CK5" s="207"/>
      <c r="CL5" s="39" t="s">
        <v>211</v>
      </c>
      <c r="CM5" s="178"/>
      <c r="CN5" s="178"/>
      <c r="CO5" s="43" t="s">
        <v>236</v>
      </c>
      <c r="CP5" s="178"/>
      <c r="CQ5" s="160"/>
      <c r="CR5" s="94"/>
    </row>
    <row r="6" spans="1:96" ht="24.95" customHeight="1" x14ac:dyDescent="0.25">
      <c r="A6" s="102"/>
      <c r="B6" s="100"/>
      <c r="C6" s="100"/>
      <c r="D6" s="100"/>
      <c r="E6" s="186"/>
      <c r="F6" s="187"/>
      <c r="G6" s="187"/>
      <c r="H6" s="187"/>
      <c r="I6" s="188"/>
      <c r="J6" s="22" t="s">
        <v>192</v>
      </c>
      <c r="K6" s="214"/>
      <c r="L6" s="219"/>
      <c r="M6" s="220"/>
      <c r="N6" s="220"/>
      <c r="O6" s="221"/>
      <c r="P6" s="164"/>
      <c r="Q6" s="167"/>
      <c r="R6" s="164"/>
      <c r="S6" s="164"/>
      <c r="T6" s="125" t="s">
        <v>201</v>
      </c>
      <c r="U6" s="22" t="s">
        <v>197</v>
      </c>
      <c r="V6" s="229"/>
      <c r="W6" s="234"/>
      <c r="X6" s="235"/>
      <c r="Y6" s="236"/>
      <c r="Z6" s="234"/>
      <c r="AA6" s="235"/>
      <c r="AB6" s="236"/>
      <c r="AC6" s="211"/>
      <c r="AD6" s="119"/>
      <c r="AE6" s="120"/>
      <c r="AF6" s="121"/>
      <c r="AG6" s="119"/>
      <c r="AH6" s="120"/>
      <c r="AI6" s="121"/>
      <c r="AJ6" s="136"/>
      <c r="AK6" s="141"/>
      <c r="AL6" s="142"/>
      <c r="AM6" s="143"/>
      <c r="AN6" s="141"/>
      <c r="AO6" s="142"/>
      <c r="AP6" s="143"/>
      <c r="AQ6" s="148"/>
      <c r="AR6" s="172"/>
      <c r="AS6" s="173"/>
      <c r="AT6" s="174"/>
      <c r="AU6" s="172"/>
      <c r="AV6" s="173"/>
      <c r="AW6" s="174"/>
      <c r="AX6" s="153"/>
      <c r="AY6" s="154"/>
      <c r="AZ6" s="154"/>
      <c r="BA6" s="154"/>
      <c r="BB6" s="155"/>
      <c r="BC6" s="102"/>
      <c r="BD6" s="200"/>
      <c r="BE6" s="201"/>
      <c r="BF6" s="201"/>
      <c r="BG6" s="201"/>
      <c r="BH6" s="201"/>
      <c r="BI6" s="202"/>
      <c r="BJ6" s="200"/>
      <c r="BK6" s="202"/>
      <c r="BL6" s="200"/>
      <c r="BM6" s="201"/>
      <c r="BN6" s="201"/>
      <c r="BO6" s="201"/>
      <c r="BP6" s="201"/>
      <c r="BQ6" s="201"/>
      <c r="BR6" s="202"/>
      <c r="BS6" s="200"/>
      <c r="BT6" s="201"/>
      <c r="BU6" s="201"/>
      <c r="BV6" s="201"/>
      <c r="BW6" s="201"/>
      <c r="BX6" s="202"/>
      <c r="BY6" s="200"/>
      <c r="BZ6" s="201"/>
      <c r="CA6" s="201"/>
      <c r="CB6" s="201"/>
      <c r="CC6" s="201"/>
      <c r="CD6" s="201"/>
      <c r="CE6" s="202"/>
      <c r="CF6" s="200"/>
      <c r="CG6" s="201"/>
      <c r="CH6" s="201"/>
      <c r="CI6" s="201"/>
      <c r="CJ6" s="202"/>
      <c r="CK6" s="207"/>
      <c r="CL6" s="91" t="s">
        <v>233</v>
      </c>
      <c r="CM6" s="178"/>
      <c r="CN6" s="178"/>
      <c r="CO6" s="95" t="s">
        <v>237</v>
      </c>
      <c r="CP6" s="178"/>
      <c r="CQ6" s="160"/>
      <c r="CR6" s="94"/>
    </row>
    <row r="7" spans="1:96" ht="24.95" customHeight="1" x14ac:dyDescent="0.25">
      <c r="A7" s="102"/>
      <c r="B7" s="100"/>
      <c r="C7" s="100"/>
      <c r="D7" s="100"/>
      <c r="E7" s="189"/>
      <c r="F7" s="190"/>
      <c r="G7" s="190"/>
      <c r="H7" s="190"/>
      <c r="I7" s="191"/>
      <c r="J7" s="22" t="s">
        <v>193</v>
      </c>
      <c r="K7" s="214"/>
      <c r="L7" s="222"/>
      <c r="M7" s="223"/>
      <c r="N7" s="223"/>
      <c r="O7" s="224"/>
      <c r="P7" s="164"/>
      <c r="Q7" s="167"/>
      <c r="R7" s="164"/>
      <c r="S7" s="164"/>
      <c r="T7" s="126"/>
      <c r="U7" s="22" t="s">
        <v>198</v>
      </c>
      <c r="V7" s="229"/>
      <c r="W7" s="237"/>
      <c r="X7" s="238"/>
      <c r="Y7" s="239"/>
      <c r="Z7" s="237"/>
      <c r="AA7" s="238"/>
      <c r="AB7" s="239"/>
      <c r="AC7" s="211"/>
      <c r="AD7" s="122"/>
      <c r="AE7" s="123"/>
      <c r="AF7" s="124"/>
      <c r="AG7" s="122"/>
      <c r="AH7" s="123"/>
      <c r="AI7" s="124"/>
      <c r="AJ7" s="136"/>
      <c r="AK7" s="144"/>
      <c r="AL7" s="145"/>
      <c r="AM7" s="146"/>
      <c r="AN7" s="144"/>
      <c r="AO7" s="145"/>
      <c r="AP7" s="146"/>
      <c r="AQ7" s="148"/>
      <c r="AR7" s="175"/>
      <c r="AS7" s="176"/>
      <c r="AT7" s="177"/>
      <c r="AU7" s="175"/>
      <c r="AV7" s="176"/>
      <c r="AW7" s="177"/>
      <c r="AX7" s="156"/>
      <c r="AY7" s="157"/>
      <c r="AZ7" s="157"/>
      <c r="BA7" s="157"/>
      <c r="BB7" s="158"/>
      <c r="BC7" s="102"/>
      <c r="BD7" s="203"/>
      <c r="BE7" s="204"/>
      <c r="BF7" s="204"/>
      <c r="BG7" s="204"/>
      <c r="BH7" s="204"/>
      <c r="BI7" s="205"/>
      <c r="BJ7" s="203"/>
      <c r="BK7" s="205"/>
      <c r="BL7" s="203"/>
      <c r="BM7" s="204"/>
      <c r="BN7" s="204"/>
      <c r="BO7" s="204"/>
      <c r="BP7" s="204"/>
      <c r="BQ7" s="204"/>
      <c r="BR7" s="205"/>
      <c r="BS7" s="203"/>
      <c r="BT7" s="204"/>
      <c r="BU7" s="204"/>
      <c r="BV7" s="204"/>
      <c r="BW7" s="204"/>
      <c r="BX7" s="205"/>
      <c r="BY7" s="203"/>
      <c r="BZ7" s="204"/>
      <c r="CA7" s="204"/>
      <c r="CB7" s="204"/>
      <c r="CC7" s="204"/>
      <c r="CD7" s="204"/>
      <c r="CE7" s="205"/>
      <c r="CF7" s="203"/>
      <c r="CG7" s="204"/>
      <c r="CH7" s="204"/>
      <c r="CI7" s="204"/>
      <c r="CJ7" s="205"/>
      <c r="CK7" s="207"/>
      <c r="CL7" s="92"/>
      <c r="CM7" s="178"/>
      <c r="CN7" s="178"/>
      <c r="CO7" s="96"/>
      <c r="CP7" s="178"/>
      <c r="CQ7" s="160"/>
      <c r="CR7" s="94"/>
    </row>
    <row r="8" spans="1:96" ht="24.95" customHeight="1" x14ac:dyDescent="0.25">
      <c r="A8" s="102"/>
      <c r="B8" s="100"/>
      <c r="C8" s="100"/>
      <c r="D8" s="100"/>
      <c r="E8" s="129" t="s">
        <v>21</v>
      </c>
      <c r="F8" s="129" t="s">
        <v>22</v>
      </c>
      <c r="G8" s="129" t="s">
        <v>23</v>
      </c>
      <c r="H8" s="129" t="s">
        <v>1</v>
      </c>
      <c r="I8" s="129" t="s">
        <v>24</v>
      </c>
      <c r="J8" s="22" t="s">
        <v>194</v>
      </c>
      <c r="K8" s="214"/>
      <c r="L8" s="163" t="s">
        <v>25</v>
      </c>
      <c r="M8" s="163" t="s">
        <v>26</v>
      </c>
      <c r="N8" s="166" t="s">
        <v>3</v>
      </c>
      <c r="O8" s="163" t="s">
        <v>20</v>
      </c>
      <c r="P8" s="164"/>
      <c r="Q8" s="167"/>
      <c r="R8" s="164"/>
      <c r="S8" s="164"/>
      <c r="T8" s="125" t="s">
        <v>202</v>
      </c>
      <c r="U8" s="22" t="s">
        <v>199</v>
      </c>
      <c r="V8" s="229"/>
      <c r="W8" s="179" t="s">
        <v>21</v>
      </c>
      <c r="X8" s="179" t="s">
        <v>22</v>
      </c>
      <c r="Y8" s="179" t="s">
        <v>23</v>
      </c>
      <c r="Z8" s="179" t="s">
        <v>21</v>
      </c>
      <c r="AA8" s="179" t="s">
        <v>22</v>
      </c>
      <c r="AB8" s="179" t="s">
        <v>23</v>
      </c>
      <c r="AC8" s="211"/>
      <c r="AD8" s="127" t="s">
        <v>21</v>
      </c>
      <c r="AE8" s="127" t="s">
        <v>22</v>
      </c>
      <c r="AF8" s="127" t="s">
        <v>23</v>
      </c>
      <c r="AG8" s="127" t="s">
        <v>21</v>
      </c>
      <c r="AH8" s="127" t="s">
        <v>22</v>
      </c>
      <c r="AI8" s="127" t="s">
        <v>23</v>
      </c>
      <c r="AJ8" s="136"/>
      <c r="AK8" s="131" t="s">
        <v>21</v>
      </c>
      <c r="AL8" s="131" t="s">
        <v>22</v>
      </c>
      <c r="AM8" s="131" t="s">
        <v>23</v>
      </c>
      <c r="AN8" s="131" t="s">
        <v>21</v>
      </c>
      <c r="AO8" s="131" t="s">
        <v>22</v>
      </c>
      <c r="AP8" s="131" t="s">
        <v>23</v>
      </c>
      <c r="AQ8" s="148"/>
      <c r="AR8" s="133" t="s">
        <v>21</v>
      </c>
      <c r="AS8" s="133" t="s">
        <v>22</v>
      </c>
      <c r="AT8" s="133" t="s">
        <v>23</v>
      </c>
      <c r="AU8" s="133" t="s">
        <v>21</v>
      </c>
      <c r="AV8" s="133" t="s">
        <v>22</v>
      </c>
      <c r="AW8" s="133" t="s">
        <v>23</v>
      </c>
      <c r="AX8" s="129" t="s">
        <v>21</v>
      </c>
      <c r="AY8" s="129" t="s">
        <v>22</v>
      </c>
      <c r="AZ8" s="129" t="s">
        <v>23</v>
      </c>
      <c r="BA8" s="129" t="s">
        <v>1</v>
      </c>
      <c r="BB8" s="129" t="s">
        <v>24</v>
      </c>
      <c r="BC8" s="102"/>
      <c r="BD8" s="112" t="s">
        <v>31</v>
      </c>
      <c r="BE8" s="112" t="s">
        <v>32</v>
      </c>
      <c r="BF8" s="112" t="s">
        <v>12</v>
      </c>
      <c r="BG8" s="112" t="s">
        <v>33</v>
      </c>
      <c r="BH8" s="112" t="s">
        <v>34</v>
      </c>
      <c r="BI8" s="112" t="s">
        <v>11</v>
      </c>
      <c r="BJ8" s="112" t="s">
        <v>36</v>
      </c>
      <c r="BK8" s="112" t="s">
        <v>37</v>
      </c>
      <c r="BL8" s="112" t="s">
        <v>14</v>
      </c>
      <c r="BM8" s="112" t="s">
        <v>16</v>
      </c>
      <c r="BN8" s="112" t="s">
        <v>17</v>
      </c>
      <c r="BO8" s="112" t="s">
        <v>39</v>
      </c>
      <c r="BP8" s="112" t="s">
        <v>40</v>
      </c>
      <c r="BQ8" s="112" t="s">
        <v>41</v>
      </c>
      <c r="BR8" s="112" t="s">
        <v>11</v>
      </c>
      <c r="BS8" s="112" t="s">
        <v>43</v>
      </c>
      <c r="BT8" s="112" t="s">
        <v>18</v>
      </c>
      <c r="BU8" s="112" t="s">
        <v>44</v>
      </c>
      <c r="BV8" s="112" t="s">
        <v>45</v>
      </c>
      <c r="BW8" s="112" t="s">
        <v>46</v>
      </c>
      <c r="BX8" s="112" t="s">
        <v>11</v>
      </c>
      <c r="BY8" s="112" t="s">
        <v>48</v>
      </c>
      <c r="BZ8" s="112" t="s">
        <v>15</v>
      </c>
      <c r="CA8" s="112" t="s">
        <v>49</v>
      </c>
      <c r="CB8" s="112" t="s">
        <v>50</v>
      </c>
      <c r="CC8" s="112" t="s">
        <v>51</v>
      </c>
      <c r="CD8" s="112" t="s">
        <v>52</v>
      </c>
      <c r="CE8" s="112" t="s">
        <v>11</v>
      </c>
      <c r="CF8" s="114" t="s">
        <v>54</v>
      </c>
      <c r="CG8" s="112" t="s">
        <v>55</v>
      </c>
      <c r="CH8" s="112" t="s">
        <v>56</v>
      </c>
      <c r="CI8" s="112" t="s">
        <v>57</v>
      </c>
      <c r="CJ8" s="192" t="s">
        <v>58</v>
      </c>
      <c r="CK8" s="207"/>
      <c r="CL8" s="39" t="s">
        <v>212</v>
      </c>
      <c r="CM8" s="178"/>
      <c r="CN8" s="178"/>
      <c r="CO8" s="43" t="s">
        <v>238</v>
      </c>
      <c r="CP8" s="178"/>
      <c r="CQ8" s="160"/>
      <c r="CR8" s="94"/>
    </row>
    <row r="9" spans="1:96" ht="24.95" customHeight="1" x14ac:dyDescent="0.25">
      <c r="A9" s="103"/>
      <c r="B9" s="101"/>
      <c r="C9" s="101"/>
      <c r="D9" s="101"/>
      <c r="E9" s="130"/>
      <c r="F9" s="130"/>
      <c r="G9" s="130"/>
      <c r="H9" s="130"/>
      <c r="I9" s="130"/>
      <c r="J9" s="22" t="s">
        <v>195</v>
      </c>
      <c r="K9" s="215"/>
      <c r="L9" s="165"/>
      <c r="M9" s="165"/>
      <c r="N9" s="168"/>
      <c r="O9" s="165"/>
      <c r="P9" s="165"/>
      <c r="Q9" s="168"/>
      <c r="R9" s="165"/>
      <c r="S9" s="165"/>
      <c r="T9" s="126"/>
      <c r="U9" s="22" t="s">
        <v>200</v>
      </c>
      <c r="V9" s="230"/>
      <c r="W9" s="180"/>
      <c r="X9" s="180"/>
      <c r="Y9" s="180"/>
      <c r="Z9" s="180"/>
      <c r="AA9" s="180"/>
      <c r="AB9" s="180"/>
      <c r="AC9" s="212"/>
      <c r="AD9" s="128"/>
      <c r="AE9" s="128"/>
      <c r="AF9" s="128"/>
      <c r="AG9" s="128"/>
      <c r="AH9" s="128"/>
      <c r="AI9" s="128"/>
      <c r="AJ9" s="137"/>
      <c r="AK9" s="132"/>
      <c r="AL9" s="132"/>
      <c r="AM9" s="132"/>
      <c r="AN9" s="132"/>
      <c r="AO9" s="132"/>
      <c r="AP9" s="132"/>
      <c r="AQ9" s="149"/>
      <c r="AR9" s="134"/>
      <c r="AS9" s="134"/>
      <c r="AT9" s="134"/>
      <c r="AU9" s="134"/>
      <c r="AV9" s="134"/>
      <c r="AW9" s="134"/>
      <c r="AX9" s="130"/>
      <c r="AY9" s="130"/>
      <c r="AZ9" s="130"/>
      <c r="BA9" s="130"/>
      <c r="BB9" s="130"/>
      <c r="BC9" s="103"/>
      <c r="BD9" s="113"/>
      <c r="BE9" s="113"/>
      <c r="BF9" s="113"/>
      <c r="BG9" s="113"/>
      <c r="BH9" s="113"/>
      <c r="BI9" s="113"/>
      <c r="BJ9" s="113"/>
      <c r="BK9" s="113"/>
      <c r="BL9" s="113"/>
      <c r="BM9" s="113"/>
      <c r="BN9" s="113"/>
      <c r="BO9" s="113"/>
      <c r="BP9" s="113"/>
      <c r="BQ9" s="113"/>
      <c r="BR9" s="113"/>
      <c r="BS9" s="113"/>
      <c r="BT9" s="113"/>
      <c r="BU9" s="113"/>
      <c r="BV9" s="113"/>
      <c r="BW9" s="113"/>
      <c r="BX9" s="113"/>
      <c r="BY9" s="113"/>
      <c r="BZ9" s="113"/>
      <c r="CA9" s="113"/>
      <c r="CB9" s="113"/>
      <c r="CC9" s="113"/>
      <c r="CD9" s="113"/>
      <c r="CE9" s="113"/>
      <c r="CF9" s="115"/>
      <c r="CG9" s="113"/>
      <c r="CH9" s="113"/>
      <c r="CI9" s="113"/>
      <c r="CJ9" s="193"/>
      <c r="CK9" s="208"/>
      <c r="CL9" s="39" t="s">
        <v>232</v>
      </c>
      <c r="CM9" s="178"/>
      <c r="CN9" s="178"/>
      <c r="CO9" s="43" t="s">
        <v>234</v>
      </c>
      <c r="CP9" s="178"/>
      <c r="CQ9" s="161"/>
      <c r="CR9" s="162"/>
    </row>
    <row r="10" spans="1:96" ht="8.25" customHeight="1" x14ac:dyDescent="0.25">
      <c r="A10" s="28"/>
      <c r="B10" s="30"/>
      <c r="C10" s="29"/>
      <c r="D10" s="30"/>
      <c r="E10" s="31"/>
      <c r="F10" s="31"/>
      <c r="G10" s="31"/>
      <c r="H10" s="31"/>
      <c r="I10" s="31"/>
      <c r="J10" s="32"/>
      <c r="K10" s="33"/>
      <c r="L10" s="34"/>
      <c r="M10" s="34"/>
      <c r="N10" s="34"/>
      <c r="O10" s="34"/>
      <c r="P10" s="34"/>
      <c r="Q10" s="34"/>
      <c r="R10" s="34"/>
      <c r="S10" s="34"/>
      <c r="T10" s="35"/>
      <c r="U10" s="32"/>
      <c r="V10" s="34"/>
      <c r="W10" s="31"/>
      <c r="X10" s="31"/>
      <c r="Y10" s="31"/>
      <c r="Z10" s="31"/>
      <c r="AA10" s="31"/>
      <c r="AB10" s="31"/>
      <c r="AC10" s="34"/>
      <c r="AD10" s="31"/>
      <c r="AE10" s="31"/>
      <c r="AF10" s="31"/>
      <c r="AG10" s="31"/>
      <c r="AH10" s="31"/>
      <c r="AI10" s="31"/>
      <c r="AJ10" s="34"/>
      <c r="AK10" s="31"/>
      <c r="AL10" s="31"/>
      <c r="AM10" s="31"/>
      <c r="AN10" s="31"/>
      <c r="AO10" s="31"/>
      <c r="AP10" s="31"/>
      <c r="AQ10" s="34"/>
      <c r="AR10" s="31"/>
      <c r="AS10" s="31"/>
      <c r="AT10" s="31"/>
      <c r="AU10" s="31"/>
      <c r="AV10" s="31"/>
      <c r="AW10" s="31"/>
      <c r="AX10" s="31"/>
      <c r="AY10" s="31"/>
      <c r="AZ10" s="31"/>
      <c r="BA10" s="31"/>
      <c r="BB10" s="31"/>
      <c r="BC10" s="28"/>
      <c r="BD10" s="36"/>
      <c r="BE10" s="36"/>
      <c r="BF10" s="36"/>
      <c r="BG10" s="36"/>
      <c r="BH10" s="36"/>
      <c r="BI10" s="36"/>
      <c r="BJ10" s="36"/>
      <c r="BK10" s="36"/>
      <c r="BL10" s="36"/>
      <c r="BM10" s="36"/>
      <c r="BN10" s="36"/>
      <c r="BO10" s="36"/>
      <c r="BP10" s="36"/>
      <c r="BQ10" s="36"/>
      <c r="BR10" s="36"/>
      <c r="BS10" s="36"/>
      <c r="BT10" s="36"/>
      <c r="BU10" s="36"/>
      <c r="BV10" s="36"/>
      <c r="BW10" s="36"/>
      <c r="BX10" s="36"/>
      <c r="BY10" s="36"/>
      <c r="BZ10" s="36"/>
      <c r="CA10" s="36"/>
      <c r="CB10" s="36"/>
      <c r="CC10" s="36"/>
      <c r="CD10" s="36"/>
      <c r="CE10" s="36"/>
      <c r="CF10" s="36"/>
      <c r="CG10" s="36"/>
      <c r="CH10" s="36"/>
      <c r="CI10" s="36"/>
      <c r="CJ10" s="36"/>
      <c r="CK10" s="37"/>
      <c r="CL10" s="40"/>
      <c r="CM10" s="40"/>
      <c r="CN10" s="60"/>
      <c r="CO10" s="44"/>
      <c r="CP10" s="45"/>
      <c r="CQ10" s="45"/>
      <c r="CR10" s="38"/>
    </row>
  </sheetData>
  <sheetProtection password="CC17" sheet="1" objects="1" scenarios="1" formatColumns="0" insertRows="0" deleteRows="0" sort="0" autoFilter="0"/>
  <autoFilter ref="A10:CR10">
    <sortState ref="A11:CS17">
      <sortCondition ref="C10"/>
    </sortState>
  </autoFilter>
  <mergeCells count="126">
    <mergeCell ref="BC1:BC9"/>
    <mergeCell ref="I8:I9"/>
    <mergeCell ref="L8:L9"/>
    <mergeCell ref="M8:M9"/>
    <mergeCell ref="N8:N9"/>
    <mergeCell ref="O8:O9"/>
    <mergeCell ref="AK8:AK9"/>
    <mergeCell ref="T8:T9"/>
    <mergeCell ref="W8:W9"/>
    <mergeCell ref="X8:X9"/>
    <mergeCell ref="Y8:Y9"/>
    <mergeCell ref="Z8:Z9"/>
    <mergeCell ref="AA8:AA9"/>
    <mergeCell ref="AC2:AC9"/>
    <mergeCell ref="AD2:AF7"/>
    <mergeCell ref="K1:K9"/>
    <mergeCell ref="L1:O7"/>
    <mergeCell ref="P1:U2"/>
    <mergeCell ref="V1:AI1"/>
    <mergeCell ref="V2:V9"/>
    <mergeCell ref="W2:Y7"/>
    <mergeCell ref="Z2:AB7"/>
    <mergeCell ref="AJ1:AW1"/>
    <mergeCell ref="U3:U4"/>
    <mergeCell ref="BP8:BP9"/>
    <mergeCell ref="BQ8:BQ9"/>
    <mergeCell ref="BR8:BR9"/>
    <mergeCell ref="CI8:CI9"/>
    <mergeCell ref="CJ8:CJ9"/>
    <mergeCell ref="BD1:CK1"/>
    <mergeCell ref="BD2:BI7"/>
    <mergeCell ref="BJ2:BK7"/>
    <mergeCell ref="CF2:CJ7"/>
    <mergeCell ref="BY2:CE7"/>
    <mergeCell ref="BS2:BX7"/>
    <mergeCell ref="BL2:BR7"/>
    <mergeCell ref="CK2:CK9"/>
    <mergeCell ref="E8:E9"/>
    <mergeCell ref="F8:F9"/>
    <mergeCell ref="G8:G9"/>
    <mergeCell ref="H8:H9"/>
    <mergeCell ref="CM1:CM9"/>
    <mergeCell ref="BJ8:BJ9"/>
    <mergeCell ref="BK8:BK9"/>
    <mergeCell ref="BL8:BL9"/>
    <mergeCell ref="BM8:BM9"/>
    <mergeCell ref="BD8:BD9"/>
    <mergeCell ref="BE8:BE9"/>
    <mergeCell ref="BF8:BF9"/>
    <mergeCell ref="BG8:BG9"/>
    <mergeCell ref="BH8:BH9"/>
    <mergeCell ref="BI8:BI9"/>
    <mergeCell ref="BS8:BS9"/>
    <mergeCell ref="BT8:BT9"/>
    <mergeCell ref="BU8:BU9"/>
    <mergeCell ref="BV8:BV9"/>
    <mergeCell ref="BW8:BW9"/>
    <mergeCell ref="BX8:BX9"/>
    <mergeCell ref="BN8:BN9"/>
    <mergeCell ref="BO8:BO9"/>
    <mergeCell ref="E1:I7"/>
    <mergeCell ref="CQ2:CQ9"/>
    <mergeCell ref="CR2:CR9"/>
    <mergeCell ref="P3:P9"/>
    <mergeCell ref="Q3:Q9"/>
    <mergeCell ref="R3:R9"/>
    <mergeCell ref="S3:S9"/>
    <mergeCell ref="T3:T5"/>
    <mergeCell ref="AR2:AT7"/>
    <mergeCell ref="AU2:AW7"/>
    <mergeCell ref="CP1:CP9"/>
    <mergeCell ref="AB8:AB9"/>
    <mergeCell ref="AD8:AD9"/>
    <mergeCell ref="AE8:AE9"/>
    <mergeCell ref="AF8:AF9"/>
    <mergeCell ref="AG8:AG9"/>
    <mergeCell ref="AH8:AH9"/>
    <mergeCell ref="CQ1:CR1"/>
    <mergeCell ref="AL8:AL9"/>
    <mergeCell ref="AM8:AM9"/>
    <mergeCell ref="AN8:AN9"/>
    <mergeCell ref="AO8:AO9"/>
    <mergeCell ref="AW8:AW9"/>
    <mergeCell ref="AX8:AX9"/>
    <mergeCell ref="CN1:CN9"/>
    <mergeCell ref="T6:T7"/>
    <mergeCell ref="AI8:AI9"/>
    <mergeCell ref="AY8:AY9"/>
    <mergeCell ref="AZ8:AZ9"/>
    <mergeCell ref="BA8:BA9"/>
    <mergeCell ref="BB8:BB9"/>
    <mergeCell ref="AP8:AP9"/>
    <mergeCell ref="AR8:AR9"/>
    <mergeCell ref="AS8:AS9"/>
    <mergeCell ref="AT8:AT9"/>
    <mergeCell ref="AU8:AU9"/>
    <mergeCell ref="AV8:AV9"/>
    <mergeCell ref="AJ2:AJ9"/>
    <mergeCell ref="AK2:AM7"/>
    <mergeCell ref="AN2:AP7"/>
    <mergeCell ref="AQ2:AQ9"/>
    <mergeCell ref="AX1:BB7"/>
    <mergeCell ref="CL2:CL3"/>
    <mergeCell ref="CL6:CL7"/>
    <mergeCell ref="CO1:CO2"/>
    <mergeCell ref="CO3:CO4"/>
    <mergeCell ref="CO6:CO7"/>
    <mergeCell ref="A1:B1"/>
    <mergeCell ref="B4:B9"/>
    <mergeCell ref="C4:C9"/>
    <mergeCell ref="D4:D9"/>
    <mergeCell ref="A4:A9"/>
    <mergeCell ref="A2:B3"/>
    <mergeCell ref="C2:D3"/>
    <mergeCell ref="C1:D1"/>
    <mergeCell ref="CD8:CD9"/>
    <mergeCell ref="CE8:CE9"/>
    <mergeCell ref="CF8:CF9"/>
    <mergeCell ref="CG8:CG9"/>
    <mergeCell ref="CH8:CH9"/>
    <mergeCell ref="BY8:BY9"/>
    <mergeCell ref="BZ8:BZ9"/>
    <mergeCell ref="CA8:CA9"/>
    <mergeCell ref="CB8:CB9"/>
    <mergeCell ref="CC8:CC9"/>
    <mergeCell ref="AG2:AI7"/>
  </mergeCells>
  <conditionalFormatting sqref="BD11:CK1048576">
    <cfRule type="cellIs" dxfId="9" priority="16" operator="equal">
      <formula>"*"</formula>
    </cfRule>
  </conditionalFormatting>
  <conditionalFormatting sqref="CP11:CP100000">
    <cfRule type="expression" dxfId="8" priority="14">
      <formula>$CO11:$CO100000=2</formula>
    </cfRule>
  </conditionalFormatting>
  <conditionalFormatting sqref="CL1:CL2 CL4:CL6 CL8:CL1048576">
    <cfRule type="cellIs" dxfId="7" priority="13" operator="equal">
      <formula>9</formula>
    </cfRule>
  </conditionalFormatting>
  <conditionalFormatting sqref="CO11:CO1048576">
    <cfRule type="cellIs" dxfId="6" priority="11" operator="equal">
      <formula>6</formula>
    </cfRule>
    <cfRule type="cellIs" dxfId="5" priority="12" operator="equal">
      <formula>2</formula>
    </cfRule>
  </conditionalFormatting>
  <conditionalFormatting sqref="B11:B1048576">
    <cfRule type="duplicateValues" dxfId="4" priority="10"/>
  </conditionalFormatting>
  <conditionalFormatting sqref="B4 B10">
    <cfRule type="duplicateValues" dxfId="3" priority="5"/>
  </conditionalFormatting>
  <conditionalFormatting sqref="CM11:CM100000">
    <cfRule type="expression" dxfId="2" priority="4">
      <formula>$CL11:$CL100000=9</formula>
    </cfRule>
  </conditionalFormatting>
  <conditionalFormatting sqref="A1">
    <cfRule type="duplicateValues" dxfId="1" priority="2"/>
  </conditionalFormatting>
  <conditionalFormatting sqref="C4:D4">
    <cfRule type="duplicateValues" dxfId="0" priority="1"/>
  </conditionalFormatting>
  <dataValidations count="16">
    <dataValidation type="list" allowBlank="1" showInputMessage="1" showErrorMessage="1" errorTitle="خطا" error="&quot;لطفاً عدد مربوط به ماه را از ليست انتخاب كنيد&quot;" sqref="F11:F1048576 AE11:AE1048576 AV11:AV1048576 AS11:AS1048576 AO11:AO1048576 AL11:AL1048576 AH11:AH1048576 AY11:AY1048576">
      <formula1>"1,2,3,4,5,6,7,8,9,10,11,12"</formula1>
    </dataValidation>
    <dataValidation type="list" allowBlank="1" showInputMessage="1" showErrorMessage="1" errorTitle="خطا" error="&quot;لطفاً عدد مربوط به روز را از ليست انتخاب كنيد&quot;" sqref="W11:W1048576 E11:E1048576 AD11:AD1048576 AK11:AK1048576 AR11:AR1048576 AX11:AX1048576">
      <formula1>"1,2,3,4,5,6,7,8,9,10,11,12,13,14,15,16,17,18,19,20,21,22,23,24,25,26,27,28,29,30,31"</formula1>
    </dataValidation>
    <dataValidation allowBlank="1" showInputMessage="1" showErrorMessage="1" prompt="درصورت انتخاب گزینه ارجاع در ستون قبل" sqref="CP11:CP1048576"/>
    <dataValidation type="whole" allowBlank="1" showInputMessage="1" showErrorMessage="1" errorTitle="خطا" error="&quot;لطفاً کد مربوط به تحصیلات مصدوم را از لیست بالا انتخاب کنید&quot;" sqref="U11:U1048576">
      <formula1>1</formula1>
      <formula2>7</formula2>
    </dataValidation>
    <dataValidation type="whole" allowBlank="1" showInputMessage="1" showErrorMessage="1" errorTitle="خطا" error="&quot; لطفآ برحسب نتیجه، کد مورد نظر را وارد کنید&quot;" sqref="CO11:CO1048576">
      <formula1>1</formula1>
      <formula2>6</formula2>
    </dataValidation>
    <dataValidation type="whole" allowBlank="1" showInputMessage="1" showErrorMessage="1" errorTitle="خطا" error="&quot;لطفاً با توجه به علت آسیب یکی از کدهای مربوطه را وارد کنید&quot;" sqref="CL11:CL1048576">
      <formula1>1</formula1>
      <formula2>9</formula2>
    </dataValidation>
    <dataValidation type="whole" allowBlank="1" showInputMessage="1" showErrorMessage="1" errorTitle="خطا" error="&quot; لطفاً باتوجه به محل مراجعه کد صحیح را وارد نمایید&quot;" sqref="J11:J1048576">
      <formula1>1</formula1>
      <formula2>14</formula2>
    </dataValidation>
    <dataValidation type="whole" allowBlank="1" showInputMessage="1" showErrorMessage="1" errorTitle="خطا" error="&quot;لطفاً با توجه به جنسيت مصدوم کد 1 یا 2 را وارد کنید&quot;" sqref="T11:T1048576">
      <formula1>1</formula1>
      <formula2>2</formula2>
    </dataValidation>
    <dataValidation type="whole" allowBlank="1" showInputMessage="1" showErrorMessage="1" errorTitle="خطا" error="&quot;لطفاً سن مصدوم را به عدد وارد کنید&quot;" prompt="واحد سن: سال" sqref="S11:S1048576">
      <formula1>1</formula1>
      <formula2>180</formula2>
    </dataValidation>
    <dataValidation type="whole" allowBlank="1" showInputMessage="1" showErrorMessage="1" errorTitle="خطا" error="&quot;لطفاً تعداد شاغلین را به عدد وارد کنید&quot;" prompt="واحد:نفر" sqref="N11:N1048576">
      <formula1>1</formula1>
      <formula2>999999</formula2>
    </dataValidation>
    <dataValidation type="textLength" operator="equal" allowBlank="1" showInputMessage="1" showErrorMessage="1" errorTitle="خطا" error="&quot; لطفاً کدملی 10 رقمی را بدون خط تیره وارد کنیدً" sqref="P11:Q1048576">
      <formula1>10</formula1>
    </dataValidation>
    <dataValidation type="list" allowBlank="1" showInputMessage="1" showErrorMessage="1" errorTitle="خطا" error="&quot;لطفاً عدد مربوط به دقيقه را از ليست انتخاب كنيد&quot;" sqref="BB11:BB1048576 I11:I1048576">
      <formula1>"0,1,2,3,4,5,6,7,8,9,10,11,12,13,14,15,16,17,18,19,20,21,22,23,24,25,26,27,28,29,30,31,32,33,34,35,36,37,38,39,40,41,42,43,44,45,46,47,48,49,50,51,52,53,54,55,56,57,58,59"</formula1>
    </dataValidation>
    <dataValidation type="list" allowBlank="1" showInputMessage="1" showErrorMessage="1" errorTitle="خطا" error="&quot;لطفاً عدد مربوط به ساعت را از ليست انتخاب كنيد&quot;" sqref="BA11:BA1048576 H11:H1048576">
      <formula1>"0,1,2,3,4,5,6,7,8,9,10,11,12,13,14,15,16,17,18,19,20,21,22,23"</formula1>
    </dataValidation>
    <dataValidation type="list" allowBlank="1" showInputMessage="1" showErrorMessage="1" errorTitle="خطا" error="&quot;لطفاً عدد مربوط به سال را از ليست انتخاب كنيد&quot;" sqref="AZ11:AZ1048576 G11:G1048576">
      <formula1>"1395,1396,1397,1398,1399,1400,1401,1402,1403,1404,1405"</formula1>
    </dataValidation>
    <dataValidation type="list" allowBlank="1" showInputMessage="1" showErrorMessage="1" errorTitle="خطا" error="&quot;لطفاً در زير نام عضو آسيب ديده علامت * را وارد كنيد&quot;" sqref="BD11:CK1048576">
      <formula1>"*"</formula1>
    </dataValidation>
    <dataValidation type="list" allowBlank="1" showInputMessage="1" showErrorMessage="1" errorTitle="خطا" error="لطفاً عدد مربوط به سال را از لیست انتخاب نمایید" sqref="AT10:AT1048576 AP10:AP1048576 AM10:AM1048576 AI10:AI1048576 AF10:AF1048576 AB10:AB1048576 Y10:Y1048576 AW10:AW1048576">
      <formula1>"1355,1356,1357,1358,1359,1360,1361,1362,1363,1364,1365,1366,1367,1368,1369,1370,1371,1372,1373,1374,1375,1376,1377,1378,1379,1380,1381,1382,1383,1384,1385,1386,1387,1388,1389,1390,1391,1392,1393,1394,1395,1396,1397,1398,1399,1400,1401,1402,1403,1404,1405"</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FF00"/>
  </sheetPr>
  <dimension ref="A1:B111"/>
  <sheetViews>
    <sheetView showGridLines="0" showRowColHeaders="0" rightToLeft="1" view="pageBreakPreview" zoomScaleSheetLayoutView="100" workbookViewId="0">
      <selection activeCell="B1" sqref="B1"/>
    </sheetView>
  </sheetViews>
  <sheetFormatPr defaultColWidth="9" defaultRowHeight="24.95" customHeight="1" x14ac:dyDescent="0.25"/>
  <cols>
    <col min="1" max="1" width="64.42578125" style="2" customWidth="1"/>
    <col min="2" max="2" width="21" style="3" customWidth="1"/>
    <col min="3" max="16384" width="9" style="1"/>
  </cols>
  <sheetData>
    <row r="1" spans="1:2" ht="35.1" customHeight="1" x14ac:dyDescent="0.25">
      <c r="A1" s="4" t="s">
        <v>182</v>
      </c>
      <c r="B1" s="16"/>
    </row>
    <row r="2" spans="1:2" ht="33.75" customHeight="1" x14ac:dyDescent="0.25">
      <c r="A2" s="5" t="s">
        <v>76</v>
      </c>
      <c r="B2" s="47">
        <f>IFERROR(COUNTA('فرم ثبت حادثه ناشی از کار'!B11:B99993),"")</f>
        <v>0</v>
      </c>
    </row>
    <row r="3" spans="1:2" ht="32.25" customHeight="1" x14ac:dyDescent="0.25">
      <c r="A3" s="18" t="s">
        <v>183</v>
      </c>
      <c r="B3" s="48" t="str">
        <f>IFERROR(B2/B1*100,"")</f>
        <v/>
      </c>
    </row>
    <row r="4" spans="1:2" ht="32.25" customHeight="1" x14ac:dyDescent="0.25">
      <c r="A4" s="17" t="s">
        <v>185</v>
      </c>
      <c r="B4" s="49" t="str">
        <f>IFERROR((B2*100000)/B1,"")</f>
        <v/>
      </c>
    </row>
    <row r="5" spans="1:2" ht="32.25" customHeight="1" x14ac:dyDescent="0.25">
      <c r="A5" s="17" t="s">
        <v>186</v>
      </c>
      <c r="B5" s="49" t="str">
        <f>IFERROR((COUNTIF('فرم ثبت حادثه ناشی از کار'!CO:CO,6)*100000)/B1,"")</f>
        <v/>
      </c>
    </row>
    <row r="6" spans="1:2" ht="32.25" customHeight="1" x14ac:dyDescent="0.25">
      <c r="A6" s="17" t="s">
        <v>187</v>
      </c>
      <c r="B6" s="49" t="str">
        <f>IFERROR((COUNTIF('فرم ثبت حادثه ناشی از کار'!CO:CO,"&lt;=5")*100000)/B1,"")</f>
        <v/>
      </c>
    </row>
    <row r="7" spans="1:2" ht="24.95" customHeight="1" x14ac:dyDescent="0.25">
      <c r="A7" s="10" t="s">
        <v>77</v>
      </c>
      <c r="B7" s="50" t="str">
        <f>IFERROR((COUNTIF('فرم ثبت حادثه ناشی از کار'!J:J,1)/B2)*100,"")</f>
        <v/>
      </c>
    </row>
    <row r="8" spans="1:2" ht="24.95" customHeight="1" x14ac:dyDescent="0.25">
      <c r="A8" s="10" t="s">
        <v>78</v>
      </c>
      <c r="B8" s="50" t="str">
        <f>IFERROR((COUNTIF('فرم ثبت حادثه ناشی از کار'!J:J,2)/B2)*100,"")</f>
        <v/>
      </c>
    </row>
    <row r="9" spans="1:2" ht="24.95" customHeight="1" x14ac:dyDescent="0.25">
      <c r="A9" s="10" t="s">
        <v>79</v>
      </c>
      <c r="B9" s="50" t="str">
        <f>IFERROR((COUNTIF('فرم ثبت حادثه ناشی از کار'!J:J,3)/B2)*100,"")</f>
        <v/>
      </c>
    </row>
    <row r="10" spans="1:2" ht="24.95" customHeight="1" x14ac:dyDescent="0.25">
      <c r="A10" s="10" t="s">
        <v>80</v>
      </c>
      <c r="B10" s="50" t="str">
        <f>IFERROR((COUNTIF('فرم ثبت حادثه ناشی از کار'!J:J,4)/B2)*100,"")</f>
        <v/>
      </c>
    </row>
    <row r="11" spans="1:2" ht="24.95" customHeight="1" x14ac:dyDescent="0.25">
      <c r="A11" s="10" t="s">
        <v>81</v>
      </c>
      <c r="B11" s="50" t="str">
        <f>IFERROR((COUNTIF('فرم ثبت حادثه ناشی از کار'!J:J,5)/B2)*100,"")</f>
        <v/>
      </c>
    </row>
    <row r="12" spans="1:2" ht="24.95" customHeight="1" x14ac:dyDescent="0.25">
      <c r="A12" s="10" t="s">
        <v>82</v>
      </c>
      <c r="B12" s="50" t="str">
        <f>IFERROR((COUNTIF('فرم ثبت حادثه ناشی از کار'!J:J,6)/B2)*100,"")</f>
        <v/>
      </c>
    </row>
    <row r="13" spans="1:2" ht="24.95" customHeight="1" x14ac:dyDescent="0.25">
      <c r="A13" s="10" t="s">
        <v>83</v>
      </c>
      <c r="B13" s="50" t="str">
        <f>IFERROR((COUNTIF('فرم ثبت حادثه ناشی از کار'!J:J,7)/B2)*100,"")</f>
        <v/>
      </c>
    </row>
    <row r="14" spans="1:2" ht="24.95" customHeight="1" x14ac:dyDescent="0.25">
      <c r="A14" s="10" t="s">
        <v>84</v>
      </c>
      <c r="B14" s="50" t="str">
        <f>IFERROR((COUNTIF('فرم ثبت حادثه ناشی از کار'!J:J,8)/B2)*100,"")</f>
        <v/>
      </c>
    </row>
    <row r="15" spans="1:2" ht="24.95" customHeight="1" x14ac:dyDescent="0.25">
      <c r="A15" s="10" t="s">
        <v>85</v>
      </c>
      <c r="B15" s="50" t="str">
        <f>IFERROR((COUNTIF('فرم ثبت حادثه ناشی از کار'!J:J,9)/B2)*100,"")</f>
        <v/>
      </c>
    </row>
    <row r="16" spans="1:2" ht="24.95" customHeight="1" x14ac:dyDescent="0.25">
      <c r="A16" s="10" t="s">
        <v>86</v>
      </c>
      <c r="B16" s="50" t="str">
        <f>IFERROR((COUNTIF('فرم ثبت حادثه ناشی از کار'!J:J,10)/B2)*100,"")</f>
        <v/>
      </c>
    </row>
    <row r="17" spans="1:2" ht="24.95" customHeight="1" x14ac:dyDescent="0.25">
      <c r="A17" s="10" t="s">
        <v>87</v>
      </c>
      <c r="B17" s="50" t="str">
        <f>IFERROR((COUNTIF('فرم ثبت حادثه ناشی از کار'!J:J,11)/B2)*100,"")</f>
        <v/>
      </c>
    </row>
    <row r="18" spans="1:2" ht="24.95" customHeight="1" x14ac:dyDescent="0.25">
      <c r="A18" s="10" t="s">
        <v>88</v>
      </c>
      <c r="B18" s="50" t="str">
        <f>IFERROR((COUNTIF('فرم ثبت حادثه ناشی از کار'!J:J,12)/B2)*100,"")</f>
        <v/>
      </c>
    </row>
    <row r="19" spans="1:2" ht="24.95" customHeight="1" x14ac:dyDescent="0.25">
      <c r="A19" s="10" t="s">
        <v>89</v>
      </c>
      <c r="B19" s="50" t="str">
        <f>IFERROR((COUNTIF('فرم ثبت حادثه ناشی از کار'!J:J,13)/B2)*100,"")</f>
        <v/>
      </c>
    </row>
    <row r="20" spans="1:2" ht="24.95" customHeight="1" x14ac:dyDescent="0.25">
      <c r="A20" s="10" t="s">
        <v>90</v>
      </c>
      <c r="B20" s="50" t="str">
        <f>IFERROR((COUNTIF('فرم ثبت حادثه ناشی از کار'!J:J,14)/B2)*100,"")</f>
        <v/>
      </c>
    </row>
    <row r="21" spans="1:2" ht="24.95" customHeight="1" x14ac:dyDescent="0.25">
      <c r="A21" s="7" t="s">
        <v>91</v>
      </c>
      <c r="B21" s="51" t="str">
        <f>IFERROR((COUNTIF('فرم ثبت حادثه ناشی از کار'!S:S,"&lt;=15")/B2)*100,"")</f>
        <v/>
      </c>
    </row>
    <row r="22" spans="1:2" ht="24.95" customHeight="1" x14ac:dyDescent="0.25">
      <c r="A22" s="7" t="s">
        <v>95</v>
      </c>
      <c r="B22" s="51" t="str">
        <f>IFERROR((COUNTIFS('فرم ثبت حادثه ناشی از کار'!S:S,"&gt;=16",'فرم ثبت حادثه ناشی از کار'!S:S,"&lt;=30")/B2)*100,"")</f>
        <v/>
      </c>
    </row>
    <row r="23" spans="1:2" ht="24.95" customHeight="1" x14ac:dyDescent="0.25">
      <c r="A23" s="7" t="s">
        <v>92</v>
      </c>
      <c r="B23" s="51" t="str">
        <f>IFERROR((COUNTIFS('فرم ثبت حادثه ناشی از کار'!S:S,"&gt;=31",'فرم ثبت حادثه ناشی از کار'!S:S,"&lt;=45")/B2)*100,"")</f>
        <v/>
      </c>
    </row>
    <row r="24" spans="1:2" ht="24.95" customHeight="1" x14ac:dyDescent="0.25">
      <c r="A24" s="7" t="s">
        <v>93</v>
      </c>
      <c r="B24" s="51" t="str">
        <f>IFERROR((COUNTIFS('فرم ثبت حادثه ناشی از کار'!S:S,"&gt;=46",'فرم ثبت حادثه ناشی از کار'!S:S,"&lt;=60")/B2)*100,"")</f>
        <v/>
      </c>
    </row>
    <row r="25" spans="1:2" ht="24.95" customHeight="1" x14ac:dyDescent="0.25">
      <c r="A25" s="7" t="s">
        <v>94</v>
      </c>
      <c r="B25" s="51" t="str">
        <f>IFERROR((COUNTIF('فرم ثبت حادثه ناشی از کار'!S:S,"&gt;=61")/B2)*100,"")</f>
        <v/>
      </c>
    </row>
    <row r="26" spans="1:2" ht="24.95" customHeight="1" x14ac:dyDescent="0.25">
      <c r="A26" s="7" t="s">
        <v>96</v>
      </c>
      <c r="B26" s="51" t="str">
        <f>IFERROR((COUNTIF('فرم ثبت حادثه ناشی از کار'!T:T,1)/B2)*100,"")</f>
        <v/>
      </c>
    </row>
    <row r="27" spans="1:2" ht="24.95" customHeight="1" x14ac:dyDescent="0.25">
      <c r="A27" s="7" t="s">
        <v>97</v>
      </c>
      <c r="B27" s="51" t="str">
        <f>IFERROR((COUNTIF('فرم ثبت حادثه ناشی از کار'!T:T,2)/B2)*100,"")</f>
        <v/>
      </c>
    </row>
    <row r="28" spans="1:2" ht="24.95" customHeight="1" x14ac:dyDescent="0.25">
      <c r="A28" s="7" t="s">
        <v>104</v>
      </c>
      <c r="B28" s="51" t="str">
        <f>IFERROR(COUNTIF('فرم ثبت حادثه ناشی از کار'!U:U,1)/B2*100,"")</f>
        <v/>
      </c>
    </row>
    <row r="29" spans="1:2" ht="24.95" customHeight="1" x14ac:dyDescent="0.25">
      <c r="A29" s="7" t="s">
        <v>98</v>
      </c>
      <c r="B29" s="51" t="str">
        <f>IFERROR(COUNTIF('فرم ثبت حادثه ناشی از کار'!U:U,2)/B2*100,"")</f>
        <v/>
      </c>
    </row>
    <row r="30" spans="1:2" ht="24.95" customHeight="1" x14ac:dyDescent="0.25">
      <c r="A30" s="7" t="s">
        <v>99</v>
      </c>
      <c r="B30" s="51" t="str">
        <f>IFERROR(COUNTIF('فرم ثبت حادثه ناشی از کار'!U:U,3)/B2*100,"")</f>
        <v/>
      </c>
    </row>
    <row r="31" spans="1:2" ht="24.95" customHeight="1" x14ac:dyDescent="0.25">
      <c r="A31" s="7" t="s">
        <v>100</v>
      </c>
      <c r="B31" s="51" t="str">
        <f>IFERROR(COUNTIF('فرم ثبت حادثه ناشی از کار'!U:U,4)/B2*100,"")</f>
        <v/>
      </c>
    </row>
    <row r="32" spans="1:2" ht="24.95" customHeight="1" x14ac:dyDescent="0.25">
      <c r="A32" s="7" t="s">
        <v>101</v>
      </c>
      <c r="B32" s="51" t="str">
        <f>IFERROR(COUNTIF('فرم ثبت حادثه ناشی از کار'!U:U,5)/B2*100,"")</f>
        <v/>
      </c>
    </row>
    <row r="33" spans="1:2" ht="24.95" customHeight="1" x14ac:dyDescent="0.25">
      <c r="A33" s="7" t="s">
        <v>102</v>
      </c>
      <c r="B33" s="51" t="str">
        <f>IFERROR(COUNTIF('فرم ثبت حادثه ناشی از کار'!U:U,6)/B2*100,"")</f>
        <v/>
      </c>
    </row>
    <row r="34" spans="1:2" ht="24.95" customHeight="1" x14ac:dyDescent="0.25">
      <c r="A34" s="7" t="s">
        <v>103</v>
      </c>
      <c r="B34" s="51" t="str">
        <f>IFERROR(COUNTIF('فرم ثبت حادثه ناشی از کار'!U:U,7)/B2*100,"")</f>
        <v/>
      </c>
    </row>
    <row r="35" spans="1:2" ht="24.95" customHeight="1" x14ac:dyDescent="0.25">
      <c r="A35" s="8" t="s">
        <v>105</v>
      </c>
      <c r="B35" s="52" t="str">
        <f>IFERROR(((COUNTIFS('فرم ثبت حادثه ناشی از کار'!BD:BD,"*")+COUNTIFS('فرم ثبت حادثه ناشی از کار'!BE:BE,"*",'فرم ثبت حادثه ناشی از کار'!BD:BD,"")+COUNTIFS('فرم ثبت حادثه ناشی از کار'!BF:BF,"*",'فرم ثبت حادثه ناشی از کار'!BD:BD,"",'فرم ثبت حادثه ناشی از کار'!BE:BE,"")+COUNTIFS('فرم ثبت حادثه ناشی از کار'!BG:BG,"*",'فرم ثبت حادثه ناشی از کار'!BD:BD,"",'فرم ثبت حادثه ناشی از کار'!BE:BE,"",'فرم ثبت حادثه ناشی از کار'!BF:BF,"")+COUNTIFS('فرم ثبت حادثه ناشی از کار'!BH:BH,"*",'فرم ثبت حادثه ناشی از کار'!BD:BD,"",'فرم ثبت حادثه ناشی از کار'!BE:BE,"",'فرم ثبت حادثه ناشی از کار'!BF:BF,"",'فرم ثبت حادثه ناشی از کار'!BG:BG,"")+COUNTIFS('فرم ثبت حادثه ناشی از کار'!BI:BI,"*",'فرم ثبت حادثه ناشی از کار'!BD:BD,"",'فرم ثبت حادثه ناشی از کار'!BE:BE,"",'فرم ثبت حادثه ناشی از کار'!BF:BF,"",'فرم ثبت حادثه ناشی از کار'!BG:BG,"",'فرم ثبت حادثه ناشی از کار'!BH:BH,""))-3)/B2*100,"")</f>
        <v/>
      </c>
    </row>
    <row r="36" spans="1:2" ht="24.95" customHeight="1" x14ac:dyDescent="0.25">
      <c r="A36" s="9" t="s">
        <v>106</v>
      </c>
      <c r="B36" s="53" t="str">
        <f>IFERROR(COUNTIF('فرم ثبت حادثه ناشی از کار'!BD11:BD89995,"*")/B2*100,"")</f>
        <v/>
      </c>
    </row>
    <row r="37" spans="1:2" ht="24.95" customHeight="1" x14ac:dyDescent="0.25">
      <c r="A37" s="9" t="s">
        <v>107</v>
      </c>
      <c r="B37" s="53" t="str">
        <f>IFERROR(COUNTIF('فرم ثبت حادثه ناشی از کار'!BE11:BE89995,"*")/B2*100,"")</f>
        <v/>
      </c>
    </row>
    <row r="38" spans="1:2" ht="24.95" customHeight="1" x14ac:dyDescent="0.25">
      <c r="A38" s="9" t="s">
        <v>108</v>
      </c>
      <c r="B38" s="53" t="str">
        <f>IFERROR(COUNTIF('فرم ثبت حادثه ناشی از کار'!BF11:BF89995,"*")/B2*100,"")</f>
        <v/>
      </c>
    </row>
    <row r="39" spans="1:2" ht="24.95" customHeight="1" x14ac:dyDescent="0.25">
      <c r="A39" s="9" t="s">
        <v>109</v>
      </c>
      <c r="B39" s="53" t="str">
        <f>IFERROR(COUNTIF('فرم ثبت حادثه ناشی از کار'!BG11:BG89995,"*")/B2*100,"")</f>
        <v/>
      </c>
    </row>
    <row r="40" spans="1:2" ht="24.95" customHeight="1" x14ac:dyDescent="0.25">
      <c r="A40" s="9" t="s">
        <v>110</v>
      </c>
      <c r="B40" s="53" t="str">
        <f>IFERROR(COUNTIF('فرم ثبت حادثه ناشی از کار'!BH11:BH89995,"*")/B2*100,"")</f>
        <v/>
      </c>
    </row>
    <row r="41" spans="1:2" ht="24.95" customHeight="1" x14ac:dyDescent="0.25">
      <c r="A41" s="9" t="s">
        <v>111</v>
      </c>
      <c r="B41" s="53" t="str">
        <f>IFERROR(COUNTIF('فرم ثبت حادثه ناشی از کار'!BI11:BI89995,"*")/B2*100,"")</f>
        <v/>
      </c>
    </row>
    <row r="42" spans="1:2" ht="24.95" customHeight="1" x14ac:dyDescent="0.25">
      <c r="A42" s="8" t="s">
        <v>112</v>
      </c>
      <c r="B42" s="52" t="str">
        <f>IFERROR(((COUNTIFS('فرم ثبت حادثه ناشی از کار'!BJ:BJ,"*")+COUNTIFS('فرم ثبت حادثه ناشی از کار'!BK:BK,"*",'فرم ثبت حادثه ناشی از کار'!BJ:BJ,""))-2)/B2*100,"")</f>
        <v/>
      </c>
    </row>
    <row r="43" spans="1:2" ht="24.95" customHeight="1" x14ac:dyDescent="0.25">
      <c r="A43" s="9" t="s">
        <v>113</v>
      </c>
      <c r="B43" s="53" t="str">
        <f>IFERROR(COUNTIF('فرم ثبت حادثه ناشی از کار'!BJ11:BJ89995,"*")/B2*100,"")</f>
        <v/>
      </c>
    </row>
    <row r="44" spans="1:2" ht="24.95" customHeight="1" x14ac:dyDescent="0.25">
      <c r="A44" s="9" t="s">
        <v>114</v>
      </c>
      <c r="B44" s="53" t="str">
        <f>IFERROR(COUNTIF('فرم ثبت حادثه ناشی از کار'!BK11:BK89995,"*")/B2*100,"")</f>
        <v/>
      </c>
    </row>
    <row r="45" spans="1:2" ht="24.95" customHeight="1" x14ac:dyDescent="0.25">
      <c r="A45" s="8" t="s">
        <v>115</v>
      </c>
      <c r="B45" s="52" t="str">
        <f>IFERROR(((COUNTIFS('فرم ثبت حادثه ناشی از کار'!BL:BL,"*")+COUNTIFS('فرم ثبت حادثه ناشی از کار'!BM:BM,"*",'فرم ثبت حادثه ناشی از کار'!BL:BL,"")+COUNTIFS('فرم ثبت حادثه ناشی از کار'!BN:BN,"*",'فرم ثبت حادثه ناشی از کار'!BL:BL,"",'فرم ثبت حادثه ناشی از کار'!BM:BM,"")+COUNTIFS('فرم ثبت حادثه ناشی از کار'!BO:BO,"*",'فرم ثبت حادثه ناشی از کار'!BL:BL,"",'فرم ثبت حادثه ناشی از کار'!BM:BM,"",'فرم ثبت حادثه ناشی از کار'!BN:BN,"")+COUNTIFS('فرم ثبت حادثه ناشی از کار'!BP:BP,"*",'فرم ثبت حادثه ناشی از کار'!BL:BL,"",'فرم ثبت حادثه ناشی از کار'!BM:BM,"",'فرم ثبت حادثه ناشی از کار'!BN:BN,"",'فرم ثبت حادثه ناشی از کار'!BO:BO,"")+COUNTIFS('فرم ثبت حادثه ناشی از کار'!BQ:BQ,"*",'فرم ثبت حادثه ناشی از کار'!BL:BL,"",'فرم ثبت حادثه ناشی از کار'!BM:BM,"",'فرم ثبت حادثه ناشی از کار'!BN:BN,"",'فرم ثبت حادثه ناشی از کار'!BO:BO,"",'فرم ثبت حادثه ناشی از کار'!BP:BP,"")+COUNTIFS('فرم ثبت حادثه ناشی از کار'!BR:BR,"*",'فرم ثبت حادثه ناشی از کار'!BQ:BQ,"",'فرم ثبت حادثه ناشی از کار'!BL:BL,"",'فرم ثبت حادثه ناشی از کار'!BM:BM,"",'فرم ثبت حادثه ناشی از کار'!BN:BN,"",'فرم ثبت حادثه ناشی از کار'!BO:BO,"",'فرم ثبت حادثه ناشی از کار'!BP:BP,""))-2)/B2*100,"")</f>
        <v/>
      </c>
    </row>
    <row r="46" spans="1:2" ht="24.95" customHeight="1" x14ac:dyDescent="0.25">
      <c r="A46" s="9" t="s">
        <v>116</v>
      </c>
      <c r="B46" s="53" t="str">
        <f>IFERROR(COUNTIF('فرم ثبت حادثه ناشی از کار'!BL11:BL89995,"*")/B2*100,"")</f>
        <v/>
      </c>
    </row>
    <row r="47" spans="1:2" ht="24.95" customHeight="1" x14ac:dyDescent="0.25">
      <c r="A47" s="9" t="s">
        <v>117</v>
      </c>
      <c r="B47" s="53" t="str">
        <f>IFERROR(COUNTIF('فرم ثبت حادثه ناشی از کار'!BM11:BM89995,"*")/B2*100,"")</f>
        <v/>
      </c>
    </row>
    <row r="48" spans="1:2" ht="24.95" customHeight="1" x14ac:dyDescent="0.25">
      <c r="A48" s="9" t="s">
        <v>118</v>
      </c>
      <c r="B48" s="53" t="str">
        <f>IFERROR(COUNTIF('فرم ثبت حادثه ناشی از کار'!BN11:BN89995,"*")/B2*100,"")</f>
        <v/>
      </c>
    </row>
    <row r="49" spans="1:2" ht="24.95" customHeight="1" x14ac:dyDescent="0.25">
      <c r="A49" s="9" t="s">
        <v>119</v>
      </c>
      <c r="B49" s="53" t="str">
        <f>IFERROR(COUNTIF('فرم ثبت حادثه ناشی از کار'!BO11:BO89995,"*")/B2*100,"")</f>
        <v/>
      </c>
    </row>
    <row r="50" spans="1:2" ht="24.95" customHeight="1" x14ac:dyDescent="0.25">
      <c r="A50" s="9" t="s">
        <v>120</v>
      </c>
      <c r="B50" s="53" t="str">
        <f>IFERROR(COUNTIF('فرم ثبت حادثه ناشی از کار'!BP11:BP89995,"*")/B2*100,"")</f>
        <v/>
      </c>
    </row>
    <row r="51" spans="1:2" ht="24.95" customHeight="1" x14ac:dyDescent="0.25">
      <c r="A51" s="9" t="s">
        <v>121</v>
      </c>
      <c r="B51" s="53" t="str">
        <f>IFERROR(COUNTIF('فرم ثبت حادثه ناشی از کار'!BQ11:BQ89995,"*")/B2*100,"")</f>
        <v/>
      </c>
    </row>
    <row r="52" spans="1:2" ht="24.95" customHeight="1" x14ac:dyDescent="0.25">
      <c r="A52" s="9" t="s">
        <v>122</v>
      </c>
      <c r="B52" s="53" t="str">
        <f>IFERROR(COUNTIF('فرم ثبت حادثه ناشی از کار'!BR11:BR89995,"*")/B2*100,"")</f>
        <v/>
      </c>
    </row>
    <row r="53" spans="1:2" ht="24.95" customHeight="1" x14ac:dyDescent="0.25">
      <c r="A53" s="8" t="s">
        <v>123</v>
      </c>
      <c r="B53" s="52" t="str">
        <f>IFERROR(((COUNTIFS('فرم ثبت حادثه ناشی از کار'!BS:BS,"*")+COUNTIFS('فرم ثبت حادثه ناشی از کار'!BT:BT,"*",'فرم ثبت حادثه ناشی از کار'!BS:BS,"")+COUNTIFS('فرم ثبت حادثه ناشی از کار'!BU:BU,"*",'فرم ثبت حادثه ناشی از کار'!BS:BS,"",'فرم ثبت حادثه ناشی از کار'!BT:BT,"")+COUNTIFS('فرم ثبت حادثه ناشی از کار'!BV:BV,"*",'فرم ثبت حادثه ناشی از کار'!BS:BS,"",'فرم ثبت حادثه ناشی از کار'!BT:BT,"",'فرم ثبت حادثه ناشی از کار'!BU:BU,"")+COUNTIFS('فرم ثبت حادثه ناشی از کار'!BW:BW,"*",'فرم ثبت حادثه ناشی از کار'!BS:BS,"",'فرم ثبت حادثه ناشی از کار'!BT:BT,"",'فرم ثبت حادثه ناشی از کار'!BU:BU,"",'فرم ثبت حادثه ناشی از کار'!BV:BV,"")+COUNTIFS('فرم ثبت حادثه ناشی از کار'!BX:BX,"*",'فرم ثبت حادثه ناشی از کار'!BS:BS,"",'فرم ثبت حادثه ناشی از کار'!BT:BT,"",'فرم ثبت حادثه ناشی از کار'!BU:BU,"",'فرم ثبت حادثه ناشی از کار'!BV:BV,"",'فرم ثبت حادثه ناشی از کار'!BW:BW,""))-2)/B2*100,"")</f>
        <v/>
      </c>
    </row>
    <row r="54" spans="1:2" ht="24.95" customHeight="1" x14ac:dyDescent="0.25">
      <c r="A54" s="9" t="s">
        <v>125</v>
      </c>
      <c r="B54" s="53" t="str">
        <f>IFERROR(COUNTIF('فرم ثبت حادثه ناشی از کار'!BS11:BS89995,"*")/B2*100,"")</f>
        <v/>
      </c>
    </row>
    <row r="55" spans="1:2" ht="24.95" customHeight="1" x14ac:dyDescent="0.25">
      <c r="A55" s="9" t="s">
        <v>126</v>
      </c>
      <c r="B55" s="53" t="str">
        <f>IFERROR(COUNTIF('فرم ثبت حادثه ناشی از کار'!BT11:BT89995,"*")/B2*100,"")</f>
        <v/>
      </c>
    </row>
    <row r="56" spans="1:2" ht="24.95" customHeight="1" x14ac:dyDescent="0.25">
      <c r="A56" s="9" t="s">
        <v>127</v>
      </c>
      <c r="B56" s="53" t="str">
        <f>IFERROR(COUNTIF('فرم ثبت حادثه ناشی از کار'!BU11:BU89995,"*")/B2*100,"")</f>
        <v/>
      </c>
    </row>
    <row r="57" spans="1:2" ht="24.95" customHeight="1" x14ac:dyDescent="0.25">
      <c r="A57" s="9" t="s">
        <v>128</v>
      </c>
      <c r="B57" s="53" t="str">
        <f>IFERROR(COUNTIF('فرم ثبت حادثه ناشی از کار'!BV11:BV89995,"*")/B2*100,"")</f>
        <v/>
      </c>
    </row>
    <row r="58" spans="1:2" ht="24.95" customHeight="1" x14ac:dyDescent="0.25">
      <c r="A58" s="9" t="s">
        <v>129</v>
      </c>
      <c r="B58" s="53" t="str">
        <f>IFERROR(COUNTIF('فرم ثبت حادثه ناشی از کار'!BW11:BW89995,"*")/B2*100,"")</f>
        <v/>
      </c>
    </row>
    <row r="59" spans="1:2" ht="24.95" customHeight="1" x14ac:dyDescent="0.25">
      <c r="A59" s="9" t="s">
        <v>130</v>
      </c>
      <c r="B59" s="53" t="str">
        <f>IFERROR(COUNTIF('فرم ثبت حادثه ناشی از کار'!BX11:BX89995,"*")/B2*100,"")</f>
        <v/>
      </c>
    </row>
    <row r="60" spans="1:2" ht="24.95" customHeight="1" x14ac:dyDescent="0.25">
      <c r="A60" s="8" t="s">
        <v>124</v>
      </c>
      <c r="B60" s="52" t="str">
        <f>IFERROR(((COUNTIFS('فرم ثبت حادثه ناشی از کار'!BY:BY,"*")+COUNTIFS('فرم ثبت حادثه ناشی از کار'!BZ:BZ,"*",'فرم ثبت حادثه ناشی از کار'!BY:BY,"")+COUNTIFS('فرم ثبت حادثه ناشی از کار'!CA:CA,"*",'فرم ثبت حادثه ناشی از کار'!BY:BY,"",'فرم ثبت حادثه ناشی از کار'!BZ:BZ,"")+COUNTIFS('فرم ثبت حادثه ناشی از کار'!CB:CB,"*",'فرم ثبت حادثه ناشی از کار'!BY:BY,"",'فرم ثبت حادثه ناشی از کار'!BZ:BZ,"",'فرم ثبت حادثه ناشی از کار'!CA:CA,"")+COUNTIFS('فرم ثبت حادثه ناشی از کار'!CC:CC,"*",'فرم ثبت حادثه ناشی از کار'!BY:BY,"",'فرم ثبت حادثه ناشی از کار'!BZ:BZ,"",'فرم ثبت حادثه ناشی از کار'!CA:CA,"",'فرم ثبت حادثه ناشی از کار'!CB:CB,"")+COUNTIFS('فرم ثبت حادثه ناشی از کار'!CD:CD,"*",'فرم ثبت حادثه ناشی از کار'!BY:BY,"",'فرم ثبت حادثه ناشی از کار'!BZ:BZ,"",'فرم ثبت حادثه ناشی از کار'!CA:CA,"",'فرم ثبت حادثه ناشی از کار'!CB:CB,"",'فرم ثبت حادثه ناشی از کار'!CC:CC,"")+COUNTIFS('فرم ثبت حادثه ناشی از کار'!CE:CE,"*",'فرم ثبت حادثه ناشی از کار'!CD:CD,"",'فرم ثبت حادثه ناشی از کار'!BY:BY,"",'فرم ثبت حادثه ناشی از کار'!BZ:BZ,"",'فرم ثبت حادثه ناشی از کار'!CA:CA,"",'فرم ثبت حادثه ناشی از کار'!CB:CB,"",'فرم ثبت حادثه ناشی از کار'!CC:CC,""))-2)/B2*100,"")</f>
        <v/>
      </c>
    </row>
    <row r="61" spans="1:2" ht="24.95" customHeight="1" x14ac:dyDescent="0.25">
      <c r="A61" s="9" t="s">
        <v>131</v>
      </c>
      <c r="B61" s="53" t="str">
        <f>IFERROR(COUNTIF('فرم ثبت حادثه ناشی از کار'!BY11:BY89995,"*")/B2*100,"")</f>
        <v/>
      </c>
    </row>
    <row r="62" spans="1:2" ht="24.95" customHeight="1" x14ac:dyDescent="0.25">
      <c r="A62" s="9" t="s">
        <v>132</v>
      </c>
      <c r="B62" s="53" t="str">
        <f>IFERROR(COUNTIF('فرم ثبت حادثه ناشی از کار'!BZ11:BZ89995,"*")/B2*100,"")</f>
        <v/>
      </c>
    </row>
    <row r="63" spans="1:2" ht="24.95" customHeight="1" x14ac:dyDescent="0.25">
      <c r="A63" s="9" t="s">
        <v>133</v>
      </c>
      <c r="B63" s="53" t="str">
        <f>IFERROR(COUNTIF('فرم ثبت حادثه ناشی از کار'!CA11:CA89995,"*")/B2*100,"")</f>
        <v/>
      </c>
    </row>
    <row r="64" spans="1:2" ht="24.95" customHeight="1" x14ac:dyDescent="0.25">
      <c r="A64" s="9" t="s">
        <v>134</v>
      </c>
      <c r="B64" s="53" t="str">
        <f>IFERROR(COUNTIF('فرم ثبت حادثه ناشی از کار'!CB11:CB89995,"*")/B2*100,"")</f>
        <v/>
      </c>
    </row>
    <row r="65" spans="1:2" ht="24.95" customHeight="1" x14ac:dyDescent="0.25">
      <c r="A65" s="9" t="s">
        <v>135</v>
      </c>
      <c r="B65" s="53" t="str">
        <f>IFERROR(COUNTIF('فرم ثبت حادثه ناشی از کار'!CC11:CC89995,"*")/B2*100,"")</f>
        <v/>
      </c>
    </row>
    <row r="66" spans="1:2" ht="24.95" customHeight="1" x14ac:dyDescent="0.25">
      <c r="A66" s="9" t="s">
        <v>136</v>
      </c>
      <c r="B66" s="53" t="str">
        <f>IFERROR(COUNTIF('فرم ثبت حادثه ناشی از کار'!CD11:CD89995,"*")/B2*100,"")</f>
        <v/>
      </c>
    </row>
    <row r="67" spans="1:2" ht="24.95" customHeight="1" x14ac:dyDescent="0.25">
      <c r="A67" s="9" t="s">
        <v>137</v>
      </c>
      <c r="B67" s="53" t="str">
        <f>IFERROR(COUNTIF('فرم ثبت حادثه ناشی از کار'!CE11:CE89995,"*")/B2*100,"")</f>
        <v/>
      </c>
    </row>
    <row r="68" spans="1:2" ht="24.95" customHeight="1" x14ac:dyDescent="0.25">
      <c r="A68" s="8" t="s">
        <v>139</v>
      </c>
      <c r="B68" s="52" t="str">
        <f>IFERROR(((COUNTIFS('فرم ثبت حادثه ناشی از کار'!CF:CF,"*")+COUNTIFS('فرم ثبت حادثه ناشی از کار'!CG:CG,"*",'فرم ثبت حادثه ناشی از کار'!CF:CF,"")+COUNTIFS('فرم ثبت حادثه ناشی از کار'!CH:CH,"*",'فرم ثبت حادثه ناشی از کار'!CF:CF,"",'فرم ثبت حادثه ناشی از کار'!CG:CG,"")+COUNTIFS('فرم ثبت حادثه ناشی از کار'!CI:CI,"*",'فرم ثبت حادثه ناشی از کار'!CF:CF,"",'فرم ثبت حادثه ناشی از کار'!CG:CG,"",'فرم ثبت حادثه ناشی از کار'!CH:CH,"")+COUNTIFS('فرم ثبت حادثه ناشی از کار'!CJ:CJ,"*",'فرم ثبت حادثه ناشی از کار'!CF:CF,"",'فرم ثبت حادثه ناشی از کار'!CG:CG,"",'فرم ثبت حادثه ناشی از کار'!CH:CH,"",'فرم ثبت حادثه ناشی از کار'!CI:CI,""))-2)/B2*100,"")</f>
        <v/>
      </c>
    </row>
    <row r="69" spans="1:2" ht="24.95" customHeight="1" x14ac:dyDescent="0.25">
      <c r="A69" s="9" t="s">
        <v>138</v>
      </c>
      <c r="B69" s="53" t="str">
        <f>IFERROR(COUNTIF('فرم ثبت حادثه ناشی از کار'!CF11:CF89995,"*")/B2*100,"")</f>
        <v/>
      </c>
    </row>
    <row r="70" spans="1:2" ht="24.95" customHeight="1" x14ac:dyDescent="0.25">
      <c r="A70" s="9" t="s">
        <v>140</v>
      </c>
      <c r="B70" s="53" t="str">
        <f>IFERROR(COUNTIF('فرم ثبت حادثه ناشی از کار'!CG11:CG89995,"*")/B2*100,"")</f>
        <v/>
      </c>
    </row>
    <row r="71" spans="1:2" ht="24.95" customHeight="1" x14ac:dyDescent="0.25">
      <c r="A71" s="9" t="s">
        <v>141</v>
      </c>
      <c r="B71" s="53" t="str">
        <f>IFERROR(COUNTIF('فرم ثبت حادثه ناشی از کار'!CH11:CH89995,"*")/B2*100,"")</f>
        <v/>
      </c>
    </row>
    <row r="72" spans="1:2" ht="24.95" customHeight="1" x14ac:dyDescent="0.25">
      <c r="A72" s="9" t="s">
        <v>142</v>
      </c>
      <c r="B72" s="53" t="str">
        <f>IFERROR(COUNTIF('فرم ثبت حادثه ناشی از کار'!CI11:CI89995,"*")/B2*100,"")</f>
        <v/>
      </c>
    </row>
    <row r="73" spans="1:2" ht="24.95" customHeight="1" x14ac:dyDescent="0.25">
      <c r="A73" s="9" t="s">
        <v>143</v>
      </c>
      <c r="B73" s="53" t="str">
        <f>IFERROR(COUNTIF('فرم ثبت حادثه ناشی از کار'!CJ11:CJ89995,"*")/B2*100,"")</f>
        <v/>
      </c>
    </row>
    <row r="74" spans="1:2" ht="24.95" customHeight="1" x14ac:dyDescent="0.25">
      <c r="A74" s="8" t="s">
        <v>144</v>
      </c>
      <c r="B74" s="52" t="str">
        <f>IFERROR(COUNTIF('فرم ثبت حادثه ناشی از کار'!CK11:CK89995,"*")/B2*100,"")</f>
        <v/>
      </c>
    </row>
    <row r="75" spans="1:2" ht="24.95" customHeight="1" x14ac:dyDescent="0.25">
      <c r="A75" s="11" t="s">
        <v>145</v>
      </c>
      <c r="B75" s="54" t="str">
        <f>IFERROR(COUNTIFS('فرم ثبت حادثه ناشی از کار'!AX:AX,"&gt;=1",'فرم ثبت حادثه ناشی از کار'!AX:AX,"&lt;=10")/B2*100,"")</f>
        <v/>
      </c>
    </row>
    <row r="76" spans="1:2" ht="24.95" customHeight="1" x14ac:dyDescent="0.25">
      <c r="A76" s="11" t="s">
        <v>146</v>
      </c>
      <c r="B76" s="54" t="str">
        <f>IFERROR(COUNTIFS('فرم ثبت حادثه ناشی از کار'!AX:AX,"&gt;=11",'فرم ثبت حادثه ناشی از کار'!AX:AX,"&lt;=20")/B2*100,"")</f>
        <v/>
      </c>
    </row>
    <row r="77" spans="1:2" ht="24.95" customHeight="1" x14ac:dyDescent="0.25">
      <c r="A77" s="11" t="s">
        <v>147</v>
      </c>
      <c r="B77" s="54" t="str">
        <f>IFERROR(COUNTIFS('فرم ثبت حادثه ناشی از کار'!AX:AX,"&gt;=21",'فرم ثبت حادثه ناشی از کار'!AX:AX,"&lt;=31")/B2*100,"")</f>
        <v/>
      </c>
    </row>
    <row r="78" spans="1:2" ht="24.95" customHeight="1" x14ac:dyDescent="0.25">
      <c r="A78" s="12" t="s">
        <v>148</v>
      </c>
      <c r="B78" s="55" t="str">
        <f>IFERROR(COUNTIFS('فرم ثبت حادثه ناشی از کار'!AY:AY,"&gt;=1",'فرم ثبت حادثه ناشی از کار'!AY:AY,"&lt;=3")/B2*100,"")</f>
        <v/>
      </c>
    </row>
    <row r="79" spans="1:2" ht="24.95" customHeight="1" x14ac:dyDescent="0.25">
      <c r="A79" s="6" t="s">
        <v>149</v>
      </c>
      <c r="B79" s="56" t="str">
        <f>IFERROR(COUNTIF('فرم ثبت حادثه ناشی از کار'!AY:AY,1)/B2*100,"")</f>
        <v/>
      </c>
    </row>
    <row r="80" spans="1:2" ht="24.95" customHeight="1" x14ac:dyDescent="0.25">
      <c r="A80" s="6" t="s">
        <v>150</v>
      </c>
      <c r="B80" s="56" t="str">
        <f>IFERROR(COUNTIF('فرم ثبت حادثه ناشی از کار'!AY:AY,2)/B2*100,"")</f>
        <v/>
      </c>
    </row>
    <row r="81" spans="1:2" ht="24.95" customHeight="1" x14ac:dyDescent="0.25">
      <c r="A81" s="6" t="s">
        <v>151</v>
      </c>
      <c r="B81" s="56" t="str">
        <f>IFERROR(COUNTIF('فرم ثبت حادثه ناشی از کار'!AY:AY,3)/B2*100,"")</f>
        <v/>
      </c>
    </row>
    <row r="82" spans="1:2" ht="24.95" customHeight="1" x14ac:dyDescent="0.25">
      <c r="A82" s="12" t="s">
        <v>152</v>
      </c>
      <c r="B82" s="55" t="str">
        <f>IFERROR(COUNTIFS('فرم ثبت حادثه ناشی از کار'!AY:AY,"&gt;=4",'فرم ثبت حادثه ناشی از کار'!AY:AY,"&lt;=6")/B2*100,"")</f>
        <v/>
      </c>
    </row>
    <row r="83" spans="1:2" ht="24.95" customHeight="1" x14ac:dyDescent="0.25">
      <c r="A83" s="6" t="s">
        <v>153</v>
      </c>
      <c r="B83" s="56" t="str">
        <f>IFERROR(COUNTIF('فرم ثبت حادثه ناشی از کار'!AY:AY,4)/B2*100,"")</f>
        <v/>
      </c>
    </row>
    <row r="84" spans="1:2" ht="24.95" customHeight="1" x14ac:dyDescent="0.25">
      <c r="A84" s="6" t="s">
        <v>154</v>
      </c>
      <c r="B84" s="56" t="str">
        <f>IFERROR(COUNTIF('فرم ثبت حادثه ناشی از کار'!AY:AY,5)/B2*100,"")</f>
        <v/>
      </c>
    </row>
    <row r="85" spans="1:2" ht="24.95" customHeight="1" x14ac:dyDescent="0.25">
      <c r="A85" s="6" t="s">
        <v>155</v>
      </c>
      <c r="B85" s="56" t="str">
        <f>IFERROR(COUNTIF('فرم ثبت حادثه ناشی از کار'!AY:AY,6)/B2*100,"")</f>
        <v/>
      </c>
    </row>
    <row r="86" spans="1:2" ht="24.95" customHeight="1" x14ac:dyDescent="0.25">
      <c r="A86" s="12" t="s">
        <v>156</v>
      </c>
      <c r="B86" s="55" t="str">
        <f>IFERROR(COUNTIFS('فرم ثبت حادثه ناشی از کار'!AY:AY,"&gt;=7",'فرم ثبت حادثه ناشی از کار'!AY:AY,"&lt;=9")/B2*100,"")</f>
        <v/>
      </c>
    </row>
    <row r="87" spans="1:2" ht="24.95" customHeight="1" x14ac:dyDescent="0.25">
      <c r="A87" s="6" t="s">
        <v>157</v>
      </c>
      <c r="B87" s="56" t="str">
        <f>IFERROR(COUNTIF('فرم ثبت حادثه ناشی از کار'!AY:AY,7)/B2*100,"")</f>
        <v/>
      </c>
    </row>
    <row r="88" spans="1:2" ht="24.95" customHeight="1" x14ac:dyDescent="0.25">
      <c r="A88" s="6" t="s">
        <v>158</v>
      </c>
      <c r="B88" s="56" t="str">
        <f>IFERROR(COUNTIF('فرم ثبت حادثه ناشی از کار'!AY:AY,8)/B2*100,"")</f>
        <v/>
      </c>
    </row>
    <row r="89" spans="1:2" ht="24.95" customHeight="1" x14ac:dyDescent="0.25">
      <c r="A89" s="6" t="s">
        <v>159</v>
      </c>
      <c r="B89" s="56" t="str">
        <f>IFERROR(COUNTIF('فرم ثبت حادثه ناشی از کار'!AY:AY,9)/B2*100,"")</f>
        <v/>
      </c>
    </row>
    <row r="90" spans="1:2" ht="24.95" customHeight="1" x14ac:dyDescent="0.25">
      <c r="A90" s="12" t="s">
        <v>160</v>
      </c>
      <c r="B90" s="55" t="str">
        <f>IFERROR(COUNTIFS('فرم ثبت حادثه ناشی از کار'!AY:AY,"&gt;=10",'فرم ثبت حادثه ناشی از کار'!AY:AY,"&lt;=12")/B2*100,"")</f>
        <v/>
      </c>
    </row>
    <row r="91" spans="1:2" ht="24.95" customHeight="1" x14ac:dyDescent="0.25">
      <c r="A91" s="6" t="s">
        <v>161</v>
      </c>
      <c r="B91" s="56" t="str">
        <f>IFERROR(COUNTIF('فرم ثبت حادثه ناشی از کار'!AY:AY,10)/B2*100,"")</f>
        <v/>
      </c>
    </row>
    <row r="92" spans="1:2" ht="24.95" customHeight="1" x14ac:dyDescent="0.25">
      <c r="A92" s="6" t="s">
        <v>162</v>
      </c>
      <c r="B92" s="56" t="str">
        <f>IFERROR(COUNTIF('فرم ثبت حادثه ناشی از کار'!AY:AY,11)/B2*100,"")</f>
        <v/>
      </c>
    </row>
    <row r="93" spans="1:2" ht="24.95" customHeight="1" x14ac:dyDescent="0.25">
      <c r="A93" s="6" t="s">
        <v>163</v>
      </c>
      <c r="B93" s="56" t="str">
        <f>IFERROR(COUNTIF('فرم ثبت حادثه ناشی از کار'!AY:AY,12)/B2*100,"")</f>
        <v/>
      </c>
    </row>
    <row r="94" spans="1:2" ht="24.95" customHeight="1" x14ac:dyDescent="0.25">
      <c r="A94" s="13" t="s">
        <v>164</v>
      </c>
      <c r="B94" s="57" t="str">
        <f>IFERROR(COUNTIFS('فرم ثبت حادثه ناشی از کار'!BA:BA,"&gt;=6",'فرم ثبت حادثه ناشی از کار'!BA:BA,"&lt;=13")/B2*100,"")</f>
        <v/>
      </c>
    </row>
    <row r="95" spans="1:2" ht="24.95" customHeight="1" x14ac:dyDescent="0.25">
      <c r="A95" s="13" t="s">
        <v>165</v>
      </c>
      <c r="B95" s="57" t="str">
        <f>IFERROR(COUNTIFS('فرم ثبت حادثه ناشی از کار'!BA:BA,"&gt;=14",'فرم ثبت حادثه ناشی از کار'!BA:BA,"&lt;=21")/B2*100,"")</f>
        <v/>
      </c>
    </row>
    <row r="96" spans="1:2" ht="24.95" customHeight="1" x14ac:dyDescent="0.25">
      <c r="A96" s="13" t="s">
        <v>166</v>
      </c>
      <c r="B96" s="57" t="str">
        <f>IFERROR((COUNTIF('فرم ثبت حادثه ناشی از کار'!BA:BA,"&gt;=22")+COUNTIF('فرم ثبت حادثه ناشی از کار'!BA:BA,"&lt;=5"))/B2*100,"")</f>
        <v/>
      </c>
    </row>
    <row r="97" spans="1:2" ht="24.95" customHeight="1" x14ac:dyDescent="0.25">
      <c r="A97" s="14" t="s">
        <v>167</v>
      </c>
      <c r="B97" s="58" t="str">
        <f>IFERROR(COUNTIF('فرم ثبت حادثه ناشی از کار'!CL:CL,1)/B2*100,"")</f>
        <v/>
      </c>
    </row>
    <row r="98" spans="1:2" ht="24.95" customHeight="1" x14ac:dyDescent="0.25">
      <c r="A98" s="14" t="s">
        <v>168</v>
      </c>
      <c r="B98" s="58" t="str">
        <f>IFERROR(COUNTIF('فرم ثبت حادثه ناشی از کار'!CL:CL,2)/B2*100,"")</f>
        <v/>
      </c>
    </row>
    <row r="99" spans="1:2" ht="24.95" customHeight="1" x14ac:dyDescent="0.25">
      <c r="A99" s="14" t="s">
        <v>169</v>
      </c>
      <c r="B99" s="58" t="str">
        <f>IFERROR(COUNTIF('فرم ثبت حادثه ناشی از کار'!CL:CL,3)/B2*100,"")</f>
        <v/>
      </c>
    </row>
    <row r="100" spans="1:2" ht="24.95" customHeight="1" x14ac:dyDescent="0.25">
      <c r="A100" s="14" t="s">
        <v>170</v>
      </c>
      <c r="B100" s="58" t="str">
        <f>IFERROR(COUNTIF('فرم ثبت حادثه ناشی از کار'!CL:CL,4)/B2*100,"")</f>
        <v/>
      </c>
    </row>
    <row r="101" spans="1:2" ht="24.95" customHeight="1" x14ac:dyDescent="0.25">
      <c r="A101" s="14" t="s">
        <v>171</v>
      </c>
      <c r="B101" s="58" t="str">
        <f>IFERROR(COUNTIF('فرم ثبت حادثه ناشی از کار'!CL:CL,5)/B2*100,"")</f>
        <v/>
      </c>
    </row>
    <row r="102" spans="1:2" ht="24.95" customHeight="1" x14ac:dyDescent="0.25">
      <c r="A102" s="14" t="s">
        <v>172</v>
      </c>
      <c r="B102" s="58" t="str">
        <f>IFERROR(COUNTIF('فرم ثبت حادثه ناشی از کار'!CL:CL,6)/B2*100,"")</f>
        <v/>
      </c>
    </row>
    <row r="103" spans="1:2" ht="24.95" customHeight="1" x14ac:dyDescent="0.25">
      <c r="A103" s="14" t="s">
        <v>173</v>
      </c>
      <c r="B103" s="58" t="str">
        <f>IFERROR(COUNTIF('فرم ثبت حادثه ناشی از کار'!CL:CL,7)/B2*100,"")</f>
        <v/>
      </c>
    </row>
    <row r="104" spans="1:2" ht="24.95" customHeight="1" x14ac:dyDescent="0.25">
      <c r="A104" s="14" t="s">
        <v>174</v>
      </c>
      <c r="B104" s="58" t="str">
        <f>IFERROR(COUNTIF('فرم ثبت حادثه ناشی از کار'!CL:CL,8)/B2*100,"")</f>
        <v/>
      </c>
    </row>
    <row r="105" spans="1:2" ht="24.95" customHeight="1" x14ac:dyDescent="0.25">
      <c r="A105" s="14" t="s">
        <v>175</v>
      </c>
      <c r="B105" s="58" t="str">
        <f>IFERROR(COUNTIF('فرم ثبت حادثه ناشی از کار'!CL:CL,9)/B2*100,"")</f>
        <v/>
      </c>
    </row>
    <row r="106" spans="1:2" ht="24.95" customHeight="1" x14ac:dyDescent="0.25">
      <c r="A106" s="15" t="s">
        <v>176</v>
      </c>
      <c r="B106" s="59" t="str">
        <f>IFERROR(COUNTIF('فرم ثبت حادثه ناشی از کار'!CO:CO,1)/B2*100,"")</f>
        <v/>
      </c>
    </row>
    <row r="107" spans="1:2" ht="24.95" customHeight="1" x14ac:dyDescent="0.25">
      <c r="A107" s="15" t="s">
        <v>177</v>
      </c>
      <c r="B107" s="59" t="str">
        <f>IFERROR(COUNTIF('فرم ثبت حادثه ناشی از کار'!CO:CO,2)/B2*100,"")</f>
        <v/>
      </c>
    </row>
    <row r="108" spans="1:2" ht="24.95" customHeight="1" x14ac:dyDescent="0.25">
      <c r="A108" s="15" t="s">
        <v>178</v>
      </c>
      <c r="B108" s="59" t="str">
        <f>IFERROR(COUNTIF('فرم ثبت حادثه ناشی از کار'!CO:CO,3)/B2*100,"")</f>
        <v/>
      </c>
    </row>
    <row r="109" spans="1:2" ht="24.95" customHeight="1" x14ac:dyDescent="0.25">
      <c r="A109" s="15" t="s">
        <v>179</v>
      </c>
      <c r="B109" s="59" t="str">
        <f>IFERROR(COUNTIF('فرم ثبت حادثه ناشی از کار'!CO:CO,4)/B2*100,"")</f>
        <v/>
      </c>
    </row>
    <row r="110" spans="1:2" ht="24.95" customHeight="1" x14ac:dyDescent="0.25">
      <c r="A110" s="15" t="s">
        <v>180</v>
      </c>
      <c r="B110" s="59" t="str">
        <f>IFERROR(COUNTIF('فرم ثبت حادثه ناشی از کار'!CO:CO,5)/B2*100,"")</f>
        <v/>
      </c>
    </row>
    <row r="111" spans="1:2" ht="24.95" customHeight="1" x14ac:dyDescent="0.25">
      <c r="A111" s="15" t="s">
        <v>181</v>
      </c>
      <c r="B111" s="59" t="str">
        <f>IFERROR(COUNTIF('فرم ثبت حادثه ناشی از کار'!CO:CO,6)/B2*100,"")</f>
        <v/>
      </c>
    </row>
  </sheetData>
  <sheetProtection password="CE22" sheet="1" objects="1" scenarios="1"/>
  <dataValidations xWindow="835" yWindow="146" count="2">
    <dataValidation type="whole" allowBlank="1" showInputMessage="1" showErrorMessage="1" prompt="جمعيت سال جاري شاغلين منطقه خود را وارد كنيد" sqref="B1">
      <formula1>0</formula1>
      <formula2>10000000</formula2>
    </dataValidation>
    <dataValidation allowBlank="1" showInputMessage="1" showErrorMessage="1" prompt="در 100000 جمعیت شاغل" sqref="B4:B6"/>
  </dataValidations>
  <pageMargins left="0.7" right="0.7" top="0.75" bottom="0.75" header="0.3" footer="0.3"/>
  <pageSetup paperSize="9" orientation="portrait" horizont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Charts</vt:lpstr>
      </vt:variant>
      <vt:variant>
        <vt:i4>19</vt:i4>
      </vt:variant>
    </vt:vector>
  </HeadingPairs>
  <TitlesOfParts>
    <vt:vector size="22" baseType="lpstr">
      <vt:lpstr>دستورالعمل</vt:lpstr>
      <vt:lpstr>فرم ثبت حادثه ناشی از کار</vt:lpstr>
      <vt:lpstr>شاخص</vt:lpstr>
      <vt:lpstr>شاخص بروز آسیب های مرتبط با کار</vt:lpstr>
      <vt:lpstr>شاخص شاغلين آسيب ديده منطقه</vt:lpstr>
      <vt:lpstr>شاخص محل مراجعه مصدومین</vt:lpstr>
      <vt:lpstr>شاخص سني مصدومين</vt:lpstr>
      <vt:lpstr>شاخص جنسیت مصدومین</vt:lpstr>
      <vt:lpstr>شاخص سطح سواد مصدومين</vt:lpstr>
      <vt:lpstr>شاخص ناحيه آسیب دیده</vt:lpstr>
      <vt:lpstr>شاخص مصدوميت از ناحيه سر</vt:lpstr>
      <vt:lpstr>شاخص مصدوميت از ناحيه گردن</vt:lpstr>
      <vt:lpstr>شاخص مصدوميت اندام فوقاني</vt:lpstr>
      <vt:lpstr>شاخص مصدوميت ناحيه تنه</vt:lpstr>
      <vt:lpstr>شاخص مصدوميت اندام تحتاني</vt:lpstr>
      <vt:lpstr>شاخص مصدوميت چند نقطه از بدن</vt:lpstr>
      <vt:lpstr>شاخص بروز حوادث در سه دهه ماه</vt:lpstr>
      <vt:lpstr>شاخص فصلي حوادث</vt:lpstr>
      <vt:lpstr>شاخص ماهانه حوادث </vt:lpstr>
      <vt:lpstr>شاخص شيفت كاري حوادث</vt:lpstr>
      <vt:lpstr>شاخص علت حوادث</vt:lpstr>
      <vt:lpstr>شاخص نتايج حوادث</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نرم افزار حوادث نسخه آبان 96</dc:title>
  <dc:creator>Mojtaba MoKHTARI</dc:creator>
  <cp:lastModifiedBy>pc</cp:lastModifiedBy>
  <cp:lastPrinted>2015-09-06T07:11:02Z</cp:lastPrinted>
  <dcterms:created xsi:type="dcterms:W3CDTF">2013-05-30T05:07:46Z</dcterms:created>
  <dcterms:modified xsi:type="dcterms:W3CDTF">2024-01-10T05:53:52Z</dcterms:modified>
</cp:coreProperties>
</file>